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 พฤศจิกายน 2564\"/>
    </mc:Choice>
  </mc:AlternateContent>
  <bookViews>
    <workbookView xWindow="4332" yWindow="252" windowWidth="11028" windowHeight="5316" tabRatio="884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นครพนม!$A$1:$AN$154</definedName>
    <definedName name="_xlnm._FilterDatabase" localSheetId="1" hidden="1">บึงกาฬ!$A$1:$AM$71</definedName>
    <definedName name="_xlnm._FilterDatabase" localSheetId="7" hidden="1">'เลย '!$A$1:$AL$130</definedName>
    <definedName name="_xlnm._FilterDatabase" localSheetId="3" hidden="1">หนองบัวลำภู!$A$1:$AE$86</definedName>
    <definedName name="_xlnm._FilterDatabase" localSheetId="4" hidden="1">อด!#REF!</definedName>
    <definedName name="_xlnm._FilterDatabase" localSheetId="5" hidden="1">อุดรธานี!$A$1:$AH$221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L219" i="16" l="1"/>
  <c r="AM5" i="30" l="1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65" i="30"/>
  <c r="AI66" i="30"/>
  <c r="AI67" i="30"/>
  <c r="AI68" i="30"/>
  <c r="AI69" i="30"/>
  <c r="AI70" i="30"/>
  <c r="AI71" i="30"/>
  <c r="AI72" i="30"/>
  <c r="AI73" i="30"/>
  <c r="AI74" i="30"/>
  <c r="AI75" i="30"/>
  <c r="AI76" i="30"/>
  <c r="AI77" i="30"/>
  <c r="AI78" i="30"/>
  <c r="AI79" i="30"/>
  <c r="AI80" i="30"/>
  <c r="AI81" i="30"/>
  <c r="AI82" i="30"/>
  <c r="AI83" i="30"/>
  <c r="AI84" i="30"/>
  <c r="AI85" i="30"/>
  <c r="AI86" i="30"/>
  <c r="AI87" i="30"/>
  <c r="AI88" i="30"/>
  <c r="AI89" i="30"/>
  <c r="AI90" i="30"/>
  <c r="AI91" i="30"/>
  <c r="AI92" i="30"/>
  <c r="AI93" i="30"/>
  <c r="AI94" i="30"/>
  <c r="AI95" i="30"/>
  <c r="AI96" i="30"/>
  <c r="AI97" i="30"/>
  <c r="AI98" i="30"/>
  <c r="AI99" i="30"/>
  <c r="AI100" i="30"/>
  <c r="AI101" i="30"/>
  <c r="AI102" i="30"/>
  <c r="AI103" i="30"/>
  <c r="AI104" i="30"/>
  <c r="AI105" i="30"/>
  <c r="AI106" i="30"/>
  <c r="AI107" i="30"/>
  <c r="AI108" i="30"/>
  <c r="AI109" i="30"/>
  <c r="AI110" i="30"/>
  <c r="AI111" i="30"/>
  <c r="AI112" i="30"/>
  <c r="AI113" i="30"/>
  <c r="AI114" i="30"/>
  <c r="AI115" i="30"/>
  <c r="AI116" i="30"/>
  <c r="AI117" i="30"/>
  <c r="AI118" i="30"/>
  <c r="AI119" i="30"/>
  <c r="AI120" i="30"/>
  <c r="AI121" i="30"/>
  <c r="AI122" i="30"/>
  <c r="AI123" i="30"/>
  <c r="AI124" i="30"/>
  <c r="AI125" i="30"/>
  <c r="AI126" i="30"/>
  <c r="AI127" i="30"/>
  <c r="AI128" i="30"/>
  <c r="AI129" i="30"/>
  <c r="AI130" i="30"/>
  <c r="AI131" i="30"/>
  <c r="AI132" i="30"/>
  <c r="AI133" i="30"/>
  <c r="AI134" i="30"/>
  <c r="AI135" i="30"/>
  <c r="AI136" i="30"/>
  <c r="AI137" i="30"/>
  <c r="AI138" i="30"/>
  <c r="AI139" i="30"/>
  <c r="AI140" i="30"/>
  <c r="AI141" i="30"/>
  <c r="AI142" i="30"/>
  <c r="AI143" i="30"/>
  <c r="AI144" i="30"/>
  <c r="AI145" i="30"/>
  <c r="AI146" i="30"/>
  <c r="AI147" i="30"/>
  <c r="AI148" i="30"/>
  <c r="AI149" i="30"/>
  <c r="AI150" i="30"/>
  <c r="AI151" i="30"/>
  <c r="AI152" i="30"/>
  <c r="AI153" i="30"/>
  <c r="AI154" i="30"/>
  <c r="AI4" i="30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22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E22" i="32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4" i="39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10" i="16"/>
  <c r="AI10" i="16"/>
  <c r="AD4" i="15"/>
  <c r="AC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4" i="15"/>
  <c r="AA5" i="15"/>
  <c r="AA6" i="15"/>
  <c r="AA7" i="15"/>
  <c r="AA8" i="15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AA30" i="15"/>
  <c r="AA31" i="15"/>
  <c r="AA32" i="15"/>
  <c r="AA33" i="15"/>
  <c r="AA34" i="15"/>
  <c r="AA35" i="15"/>
  <c r="AA36" i="15"/>
  <c r="AA37" i="15"/>
  <c r="AA38" i="15"/>
  <c r="AA39" i="15"/>
  <c r="AA40" i="15"/>
  <c r="AA41" i="15"/>
  <c r="AA42" i="15"/>
  <c r="AA43" i="15"/>
  <c r="AA44" i="15"/>
  <c r="AA45" i="15"/>
  <c r="AA46" i="15"/>
  <c r="AA47" i="15"/>
  <c r="AA48" i="15"/>
  <c r="AA49" i="15"/>
  <c r="AA50" i="15"/>
  <c r="AA51" i="15"/>
  <c r="AA52" i="15"/>
  <c r="AA53" i="15"/>
  <c r="AA54" i="15"/>
  <c r="AA55" i="15"/>
  <c r="AA56" i="15"/>
  <c r="AA57" i="15"/>
  <c r="AA58" i="15"/>
  <c r="AA59" i="15"/>
  <c r="AA60" i="15"/>
  <c r="AA61" i="15"/>
  <c r="AA62" i="15"/>
  <c r="AA63" i="15"/>
  <c r="AA64" i="15"/>
  <c r="AA65" i="15"/>
  <c r="AA66" i="15"/>
  <c r="AA67" i="15"/>
  <c r="AA68" i="15"/>
  <c r="AA69" i="15"/>
  <c r="AA70" i="15"/>
  <c r="AA71" i="15"/>
  <c r="AA72" i="15"/>
  <c r="AA73" i="15"/>
  <c r="AA74" i="15"/>
  <c r="AA75" i="15"/>
  <c r="AA76" i="15"/>
  <c r="AA77" i="15"/>
  <c r="AA78" i="15"/>
  <c r="AA79" i="15"/>
  <c r="AA80" i="15"/>
  <c r="AA81" i="15"/>
  <c r="AA82" i="15"/>
  <c r="AA83" i="15"/>
  <c r="AA84" i="15"/>
  <c r="AA85" i="15"/>
  <c r="AA86" i="15"/>
  <c r="AA4" i="15"/>
  <c r="Z5" i="15"/>
  <c r="Z6" i="15"/>
  <c r="Z7" i="15"/>
  <c r="Z8" i="15"/>
  <c r="Z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Z47" i="15"/>
  <c r="Z48" i="15"/>
  <c r="Z49" i="15"/>
  <c r="Z50" i="15"/>
  <c r="Z51" i="15"/>
  <c r="Z52" i="15"/>
  <c r="Z53" i="15"/>
  <c r="Z54" i="15"/>
  <c r="Z55" i="15"/>
  <c r="Z56" i="15"/>
  <c r="Z57" i="15"/>
  <c r="Z58" i="15"/>
  <c r="Z59" i="15"/>
  <c r="Z60" i="15"/>
  <c r="Z61" i="15"/>
  <c r="Z62" i="15"/>
  <c r="Z63" i="15"/>
  <c r="Z64" i="15"/>
  <c r="Z65" i="15"/>
  <c r="Z66" i="15"/>
  <c r="Z67" i="15"/>
  <c r="Z68" i="15"/>
  <c r="Z69" i="15"/>
  <c r="Z70" i="15"/>
  <c r="Z71" i="15"/>
  <c r="Z72" i="15"/>
  <c r="Z73" i="15"/>
  <c r="Z74" i="15"/>
  <c r="Z75" i="15"/>
  <c r="Z76" i="15"/>
  <c r="Z77" i="15"/>
  <c r="Z78" i="15"/>
  <c r="Z79" i="15"/>
  <c r="Z80" i="15"/>
  <c r="Z81" i="15"/>
  <c r="Z82" i="15"/>
  <c r="Z83" i="15"/>
  <c r="Z84" i="15"/>
  <c r="Z85" i="15"/>
  <c r="Z86" i="15"/>
  <c r="Z4" i="15"/>
  <c r="AL10" i="19"/>
  <c r="AK10" i="19"/>
  <c r="AJ10" i="19"/>
  <c r="AI10" i="19"/>
  <c r="AH10" i="19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L3" i="16" l="1"/>
  <c r="AM3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6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AI116" i="16"/>
  <c r="AI117" i="16"/>
  <c r="AI118" i="16"/>
  <c r="AI119" i="16"/>
  <c r="AI120" i="16"/>
  <c r="AI121" i="16"/>
  <c r="AI122" i="16"/>
  <c r="AI123" i="16"/>
  <c r="AI124" i="16"/>
  <c r="AI125" i="16"/>
  <c r="AI126" i="16"/>
  <c r="AI127" i="16"/>
  <c r="AI128" i="16"/>
  <c r="AI129" i="16"/>
  <c r="AI130" i="16"/>
  <c r="AI131" i="16"/>
  <c r="AI132" i="16"/>
  <c r="AI133" i="16"/>
  <c r="AI134" i="16"/>
  <c r="AI135" i="16"/>
  <c r="AI136" i="16"/>
  <c r="AI137" i="16"/>
  <c r="AI138" i="16"/>
  <c r="AI139" i="16"/>
  <c r="AI140" i="16"/>
  <c r="AI141" i="16"/>
  <c r="AI142" i="16"/>
  <c r="AI143" i="16"/>
  <c r="AI144" i="16"/>
  <c r="AI145" i="16"/>
  <c r="AI146" i="16"/>
  <c r="AI147" i="16"/>
  <c r="AI148" i="16"/>
  <c r="AI149" i="16"/>
  <c r="AI150" i="16"/>
  <c r="AI151" i="16"/>
  <c r="AI152" i="16"/>
  <c r="AI153" i="16"/>
  <c r="AI154" i="16"/>
  <c r="AI155" i="16"/>
  <c r="AI156" i="16"/>
  <c r="AI157" i="16"/>
  <c r="AI158" i="16"/>
  <c r="AI159" i="16"/>
  <c r="AI160" i="16"/>
  <c r="AI161" i="16"/>
  <c r="AI162" i="16"/>
  <c r="AI163" i="16"/>
  <c r="AI164" i="16"/>
  <c r="AI165" i="16"/>
  <c r="AI166" i="16"/>
  <c r="AI167" i="16"/>
  <c r="AI168" i="16"/>
  <c r="AI169" i="16"/>
  <c r="AI170" i="16"/>
  <c r="AI171" i="16"/>
  <c r="AI172" i="16"/>
  <c r="AI173" i="16"/>
  <c r="AI174" i="16"/>
  <c r="AI175" i="16"/>
  <c r="AI176" i="16"/>
  <c r="AI177" i="16"/>
  <c r="AI178" i="16"/>
  <c r="AI179" i="16"/>
  <c r="AI180" i="16"/>
  <c r="AI181" i="16"/>
  <c r="AI182" i="16"/>
  <c r="AI183" i="16"/>
  <c r="AI184" i="16"/>
  <c r="AI185" i="16"/>
  <c r="AI186" i="16"/>
  <c r="AI187" i="16"/>
  <c r="AI188" i="16"/>
  <c r="AI189" i="16"/>
  <c r="AI190" i="16"/>
  <c r="AI191" i="16"/>
  <c r="AI192" i="16"/>
  <c r="AI193" i="16"/>
  <c r="AI194" i="16"/>
  <c r="AI195" i="16"/>
  <c r="AI196" i="16"/>
  <c r="AI197" i="16"/>
  <c r="AI198" i="16"/>
  <c r="AI199" i="16"/>
  <c r="AI200" i="16"/>
  <c r="AI201" i="16"/>
  <c r="AI202" i="16"/>
  <c r="AI203" i="16"/>
  <c r="AI204" i="16"/>
  <c r="AI205" i="16"/>
  <c r="AI206" i="16"/>
  <c r="AI207" i="16"/>
  <c r="AI208" i="16"/>
  <c r="AI209" i="16"/>
  <c r="AI210" i="16"/>
  <c r="AI211" i="16"/>
  <c r="AI212" i="16"/>
  <c r="AI213" i="16"/>
  <c r="AI214" i="16"/>
  <c r="AI215" i="16"/>
  <c r="AI216" i="16"/>
  <c r="AI217" i="16"/>
  <c r="AI218" i="16"/>
  <c r="AI219" i="16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43" i="61"/>
  <c r="M238" i="61"/>
  <c r="M239" i="61"/>
  <c r="M240" i="61"/>
  <c r="M241" i="61"/>
  <c r="L251" i="61"/>
  <c r="L252" i="61"/>
  <c r="L248" i="61"/>
  <c r="L249" i="61"/>
  <c r="L250" i="61"/>
  <c r="L243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J217" i="61"/>
  <c r="J218" i="61"/>
  <c r="J219" i="61"/>
  <c r="J220" i="61"/>
  <c r="J221" i="61"/>
  <c r="J212" i="61"/>
  <c r="J213" i="61"/>
  <c r="J214" i="61"/>
  <c r="J215" i="61"/>
  <c r="J216" i="61"/>
  <c r="M211" i="61"/>
  <c r="L211" i="61"/>
  <c r="J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J248" i="61"/>
  <c r="J249" i="61"/>
  <c r="J250" i="61"/>
  <c r="J251" i="61"/>
  <c r="J252" i="61"/>
  <c r="J245" i="61"/>
  <c r="J246" i="61"/>
  <c r="J247" i="61"/>
  <c r="J244" i="61"/>
  <c r="J238" i="61"/>
  <c r="J239" i="61"/>
  <c r="J240" i="61"/>
  <c r="J241" i="61"/>
  <c r="J242" i="61"/>
  <c r="J243" i="61"/>
  <c r="J237" i="61"/>
  <c r="J232" i="61"/>
  <c r="J233" i="61"/>
  <c r="J234" i="61"/>
  <c r="J229" i="61"/>
  <c r="J230" i="61"/>
  <c r="J231" i="61"/>
  <c r="J225" i="61"/>
  <c r="J226" i="61"/>
  <c r="J227" i="61"/>
  <c r="J228" i="61"/>
  <c r="J224" i="61"/>
  <c r="J200" i="61"/>
  <c r="J201" i="61"/>
  <c r="J202" i="61"/>
  <c r="J203" i="61"/>
  <c r="J204" i="61"/>
  <c r="J205" i="61"/>
  <c r="J206" i="61"/>
  <c r="J207" i="61"/>
  <c r="J208" i="61"/>
  <c r="J193" i="61"/>
  <c r="J194" i="61"/>
  <c r="J195" i="61"/>
  <c r="J196" i="61"/>
  <c r="J197" i="61"/>
  <c r="J198" i="61"/>
  <c r="J199" i="61"/>
  <c r="J187" i="61"/>
  <c r="J188" i="61"/>
  <c r="J189" i="61"/>
  <c r="J190" i="61"/>
  <c r="J191" i="61"/>
  <c r="J192" i="61"/>
  <c r="J183" i="61"/>
  <c r="J184" i="61"/>
  <c r="J185" i="61"/>
  <c r="J186" i="61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E4" i="15"/>
  <c r="K243" i="61" l="1"/>
  <c r="K245" i="61"/>
  <c r="AN83" i="16"/>
  <c r="AN82" i="16"/>
  <c r="AN81" i="16"/>
  <c r="AN77" i="16"/>
  <c r="AN76" i="16"/>
  <c r="AN75" i="16"/>
  <c r="AN74" i="16"/>
  <c r="AN73" i="16"/>
  <c r="AN70" i="16"/>
  <c r="AN69" i="16"/>
  <c r="AN68" i="16"/>
  <c r="AN67" i="16"/>
  <c r="AN49" i="16"/>
  <c r="AN45" i="16"/>
  <c r="AN37" i="16"/>
  <c r="AN26" i="16"/>
  <c r="AN25" i="16"/>
  <c r="AN22" i="16"/>
  <c r="AN21" i="16"/>
  <c r="AN17" i="16"/>
  <c r="AN14" i="16"/>
  <c r="AN13" i="16"/>
  <c r="AN11" i="16"/>
  <c r="AN10" i="16"/>
  <c r="AM9" i="16"/>
  <c r="AL9" i="16"/>
  <c r="AJ9" i="16"/>
  <c r="AI9" i="16"/>
  <c r="AM8" i="16"/>
  <c r="AL8" i="16"/>
  <c r="AJ8" i="16"/>
  <c r="AI8" i="16"/>
  <c r="AM7" i="16"/>
  <c r="AL7" i="16"/>
  <c r="AN7" i="16" s="1"/>
  <c r="AJ7" i="16"/>
  <c r="AI7" i="16"/>
  <c r="AM6" i="16"/>
  <c r="AL6" i="16"/>
  <c r="AN6" i="16" s="1"/>
  <c r="AJ6" i="16"/>
  <c r="AI6" i="16"/>
  <c r="AM5" i="16"/>
  <c r="AL5" i="16"/>
  <c r="AJ5" i="16"/>
  <c r="AI5" i="16"/>
  <c r="AM4" i="16"/>
  <c r="AL4" i="16"/>
  <c r="AJ4" i="16"/>
  <c r="AI4" i="16"/>
  <c r="AE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H4" i="19"/>
  <c r="AI4" i="19"/>
  <c r="AK4" i="19"/>
  <c r="AH5" i="19"/>
  <c r="AI5" i="19"/>
  <c r="AK5" i="19"/>
  <c r="AH6" i="19"/>
  <c r="AI6" i="19"/>
  <c r="AK6" i="19"/>
  <c r="AH7" i="19"/>
  <c r="AI7" i="19"/>
  <c r="AK7" i="19"/>
  <c r="AH8" i="19"/>
  <c r="AI8" i="19"/>
  <c r="AK8" i="19"/>
  <c r="AH9" i="19"/>
  <c r="AI9" i="19"/>
  <c r="AK9" i="19"/>
  <c r="AK4" i="16" l="1"/>
  <c r="AN84" i="16"/>
  <c r="AN85" i="16"/>
  <c r="AN41" i="16"/>
  <c r="AN32" i="16"/>
  <c r="AN52" i="16"/>
  <c r="AN56" i="16"/>
  <c r="AJ3" i="16"/>
  <c r="AK6" i="16"/>
  <c r="AN36" i="16"/>
  <c r="AN40" i="16"/>
  <c r="AN44" i="16"/>
  <c r="AN48" i="16"/>
  <c r="AN53" i="16"/>
  <c r="AN57" i="16"/>
  <c r="AN58" i="16"/>
  <c r="AN80" i="16"/>
  <c r="AK7" i="16"/>
  <c r="AK8" i="16"/>
  <c r="AN29" i="16"/>
  <c r="AN33" i="16"/>
  <c r="AN59" i="16"/>
  <c r="AN60" i="16"/>
  <c r="AN61" i="16"/>
  <c r="AN62" i="16"/>
  <c r="AN65" i="16"/>
  <c r="AN66" i="16"/>
  <c r="AN4" i="16"/>
  <c r="AN5" i="16"/>
  <c r="AK9" i="16"/>
  <c r="AN12" i="16"/>
  <c r="AN18" i="16"/>
  <c r="AN19" i="16"/>
  <c r="AN20" i="16"/>
  <c r="AN27" i="16"/>
  <c r="AN28" i="16"/>
  <c r="AN34" i="16"/>
  <c r="AN35" i="16"/>
  <c r="AN42" i="16"/>
  <c r="AN43" i="16"/>
  <c r="AN50" i="16"/>
  <c r="AN51" i="16"/>
  <c r="AI3" i="16"/>
  <c r="AK5" i="16"/>
  <c r="AN8" i="16"/>
  <c r="AN9" i="16"/>
  <c r="AN15" i="16"/>
  <c r="AN16" i="16"/>
  <c r="AN23" i="16"/>
  <c r="AN24" i="16"/>
  <c r="AN30" i="16"/>
  <c r="AN31" i="16"/>
  <c r="AN38" i="16"/>
  <c r="AN39" i="16"/>
  <c r="AN46" i="16"/>
  <c r="AN47" i="16"/>
  <c r="AN54" i="16"/>
  <c r="AN55" i="16"/>
  <c r="AN63" i="16"/>
  <c r="AN64" i="16"/>
  <c r="AN71" i="16"/>
  <c r="AN72" i="16"/>
  <c r="AN78" i="16"/>
  <c r="AN79" i="16"/>
  <c r="AJ4" i="19"/>
  <c r="AJ9" i="19"/>
  <c r="AJ5" i="19"/>
  <c r="AI3" i="30"/>
  <c r="AE3" i="32"/>
  <c r="AH3" i="39"/>
  <c r="AG3" i="39"/>
  <c r="AJ6" i="19"/>
  <c r="AJ7" i="19"/>
  <c r="AJ8" i="19"/>
  <c r="AK3" i="19"/>
  <c r="AI3" i="19"/>
  <c r="AH3" i="19"/>
  <c r="A2" i="61"/>
  <c r="A3" i="11"/>
  <c r="AN3" i="16" l="1"/>
  <c r="AK3" i="16"/>
  <c r="AJ3" i="19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I4" i="32"/>
  <c r="AH4" i="32"/>
  <c r="AF4" i="32"/>
  <c r="AK4" i="34"/>
  <c r="AJ4" i="34"/>
  <c r="AH4" i="34"/>
  <c r="AG4" i="34"/>
  <c r="AL5" i="19"/>
  <c r="AL6" i="19"/>
  <c r="AL7" i="19"/>
  <c r="AL8" i="19"/>
  <c r="AL9" i="19"/>
  <c r="AL4" i="19"/>
  <c r="AK5" i="34" l="1"/>
  <c r="AK6" i="34"/>
  <c r="AK7" i="34"/>
  <c r="AK8" i="34"/>
  <c r="AK9" i="34"/>
  <c r="AK10" i="34"/>
  <c r="AK11" i="34"/>
  <c r="AJ5" i="34"/>
  <c r="AJ6" i="34"/>
  <c r="AJ7" i="34"/>
  <c r="AJ8" i="34"/>
  <c r="AJ9" i="34"/>
  <c r="AJ10" i="34"/>
  <c r="AJ11" i="34"/>
  <c r="AH5" i="34"/>
  <c r="AH6" i="34"/>
  <c r="AH7" i="34"/>
  <c r="AH8" i="34"/>
  <c r="AH9" i="34"/>
  <c r="AH10" i="34"/>
  <c r="AH11" i="34"/>
  <c r="AG4" i="32" l="1"/>
  <c r="AG5" i="34"/>
  <c r="AG6" i="34"/>
  <c r="AG7" i="34"/>
  <c r="AG8" i="34"/>
  <c r="AG9" i="34"/>
  <c r="AG10" i="34"/>
  <c r="AG11" i="34"/>
  <c r="H24" i="11" l="1"/>
  <c r="J697" i="61"/>
  <c r="J124" i="61"/>
  <c r="J110" i="61" l="1"/>
  <c r="J698" i="61"/>
  <c r="J23" i="61"/>
  <c r="J427" i="61" l="1"/>
  <c r="H47" i="61" l="1"/>
  <c r="AL85" i="34" l="1"/>
  <c r="AL86" i="34"/>
  <c r="P20" i="61" l="1"/>
  <c r="J16" i="61"/>
  <c r="M16" i="61"/>
  <c r="L16" i="61"/>
  <c r="K16" i="61" l="1"/>
  <c r="AM4" i="19"/>
  <c r="AG6" i="32"/>
  <c r="AG7" i="32"/>
  <c r="AG10" i="32"/>
  <c r="AG11" i="32"/>
  <c r="AG14" i="32"/>
  <c r="AG15" i="32"/>
  <c r="AG18" i="32"/>
  <c r="AG19" i="32"/>
  <c r="AG21" i="32" l="1"/>
  <c r="AG17" i="32"/>
  <c r="AG13" i="32"/>
  <c r="AG9" i="32"/>
  <c r="AG5" i="32"/>
  <c r="AG20" i="32"/>
  <c r="AG16" i="32"/>
  <c r="AG12" i="32"/>
  <c r="AG8" i="32"/>
  <c r="O179" i="61" l="1"/>
  <c r="AL3" i="19" l="1"/>
  <c r="J62" i="61"/>
  <c r="AM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I10" i="34" l="1"/>
  <c r="AI4" i="34"/>
  <c r="AI7" i="34" l="1"/>
  <c r="AI11" i="34"/>
  <c r="AI5" i="34"/>
  <c r="AI6" i="34"/>
  <c r="AI9" i="34"/>
  <c r="AI8" i="34"/>
  <c r="AF3" i="32"/>
  <c r="J851" i="61"/>
  <c r="AB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Z3" i="15" l="1"/>
  <c r="AL3" i="30"/>
  <c r="O432" i="61"/>
  <c r="H418" i="61"/>
  <c r="H415" i="61"/>
  <c r="H235" i="61"/>
  <c r="H425" i="61"/>
  <c r="P235" i="61"/>
  <c r="P418" i="61"/>
  <c r="J417" i="61"/>
  <c r="J418" i="61" s="1"/>
  <c r="M418" i="61" l="1"/>
  <c r="K418" i="61" l="1"/>
  <c r="R417" i="61"/>
  <c r="L418" i="61"/>
  <c r="Q417" i="61"/>
  <c r="AG3" i="34"/>
  <c r="AA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G36" i="11"/>
  <c r="H36" i="11" s="1"/>
  <c r="F36" i="11"/>
  <c r="F20" i="11"/>
  <c r="B18" i="11"/>
  <c r="J15" i="11"/>
  <c r="D14" i="11"/>
  <c r="L12" i="11"/>
  <c r="AK3" i="34" l="1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G13" i="83" s="1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D22" i="83" l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28" i="61"/>
  <c r="J429" i="61"/>
  <c r="J430" i="61"/>
  <c r="J412" i="61" l="1"/>
  <c r="J413" i="61"/>
  <c r="J414" i="61"/>
  <c r="J401" i="61"/>
  <c r="J402" i="61"/>
  <c r="J403" i="61"/>
  <c r="J404" i="61"/>
  <c r="J405" i="61"/>
  <c r="J406" i="61"/>
  <c r="J407" i="61"/>
  <c r="J408" i="61"/>
  <c r="J395" i="61"/>
  <c r="J396" i="61"/>
  <c r="J397" i="61"/>
  <c r="J388" i="61"/>
  <c r="J389" i="61"/>
  <c r="J390" i="61"/>
  <c r="J391" i="61"/>
  <c r="J376" i="61"/>
  <c r="J377" i="61"/>
  <c r="J378" i="61"/>
  <c r="J379" i="61"/>
  <c r="J380" i="61"/>
  <c r="J381" i="61"/>
  <c r="J382" i="61"/>
  <c r="J383" i="61"/>
  <c r="J384" i="61"/>
  <c r="J373" i="61"/>
  <c r="J374" i="61"/>
  <c r="J375" i="61"/>
  <c r="J362" i="61"/>
  <c r="J363" i="61"/>
  <c r="J364" i="61"/>
  <c r="J365" i="61"/>
  <c r="J366" i="61"/>
  <c r="J367" i="61"/>
  <c r="J368" i="61"/>
  <c r="J369" i="61"/>
  <c r="J34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23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11" i="61"/>
  <c r="J312" i="61"/>
  <c r="J313" i="61"/>
  <c r="J314" i="61"/>
  <c r="J315" i="61"/>
  <c r="J316" i="61"/>
  <c r="J317" i="61"/>
  <c r="J318" i="61"/>
  <c r="J319" i="61"/>
  <c r="J297" i="61"/>
  <c r="J298" i="61"/>
  <c r="J299" i="61"/>
  <c r="J300" i="61"/>
  <c r="J301" i="61"/>
  <c r="J302" i="61"/>
  <c r="J303" i="61"/>
  <c r="J304" i="61"/>
  <c r="J305" i="61"/>
  <c r="J306" i="61"/>
  <c r="J307" i="61"/>
  <c r="J291" i="61"/>
  <c r="J292" i="61"/>
  <c r="J293" i="61"/>
  <c r="J283" i="61"/>
  <c r="J284" i="61"/>
  <c r="J285" i="61"/>
  <c r="J286" i="61"/>
  <c r="J287" i="61"/>
  <c r="J267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56" i="61"/>
  <c r="J257" i="61"/>
  <c r="J258" i="61"/>
  <c r="J259" i="61"/>
  <c r="J260" i="61"/>
  <c r="J261" i="61"/>
  <c r="J262" i="61"/>
  <c r="J263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M29" i="19" l="1"/>
  <c r="AM5" i="19"/>
  <c r="AM63" i="19"/>
  <c r="AM54" i="19"/>
  <c r="AM22" i="19"/>
  <c r="AM6" i="19"/>
  <c r="AM66" i="19"/>
  <c r="AM57" i="19"/>
  <c r="AM49" i="19"/>
  <c r="AM41" i="19"/>
  <c r="AM33" i="19"/>
  <c r="AM25" i="19"/>
  <c r="AM17" i="19"/>
  <c r="AM9" i="19"/>
  <c r="AM32" i="19"/>
  <c r="AM24" i="19"/>
  <c r="AM8" i="19"/>
  <c r="AM69" i="19"/>
  <c r="AM61" i="19"/>
  <c r="AM36" i="19"/>
  <c r="AM20" i="19"/>
  <c r="AM12" i="19"/>
  <c r="AM64" i="19"/>
  <c r="AM47" i="19"/>
  <c r="AM7" i="19"/>
  <c r="AM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M56" i="19"/>
  <c r="AM55" i="19"/>
  <c r="AM48" i="19"/>
  <c r="AM16" i="19"/>
  <c r="AM23" i="19"/>
  <c r="AM15" i="19"/>
  <c r="L31" i="61"/>
  <c r="L41" i="61"/>
  <c r="L30" i="61"/>
  <c r="AM68" i="19"/>
  <c r="AM60" i="19"/>
  <c r="AM51" i="19"/>
  <c r="AM43" i="19"/>
  <c r="AM19" i="19"/>
  <c r="AM11" i="19"/>
  <c r="AM39" i="19"/>
  <c r="L27" i="61"/>
  <c r="AM40" i="19"/>
  <c r="AM67" i="19"/>
  <c r="AM58" i="19"/>
  <c r="AM50" i="19"/>
  <c r="AM42" i="19"/>
  <c r="AM34" i="19"/>
  <c r="AM26" i="19"/>
  <c r="AM18" i="19"/>
  <c r="AM10" i="19"/>
  <c r="AM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M71" i="19"/>
  <c r="AM46" i="19"/>
  <c r="AM38" i="19"/>
  <c r="AM30" i="19"/>
  <c r="AM14" i="19"/>
  <c r="L14" i="61"/>
  <c r="AM70" i="19"/>
  <c r="AM62" i="19"/>
  <c r="AM53" i="19"/>
  <c r="AM45" i="19"/>
  <c r="AM37" i="19"/>
  <c r="AM21" i="19"/>
  <c r="AM13" i="19"/>
  <c r="L13" i="61"/>
  <c r="M18" i="61"/>
  <c r="L64" i="61"/>
  <c r="L8" i="61"/>
  <c r="L15" i="61"/>
  <c r="AM52" i="19"/>
  <c r="AM44" i="19"/>
  <c r="AM28" i="19"/>
  <c r="L51" i="61"/>
  <c r="L63" i="61"/>
  <c r="AM27" i="19"/>
  <c r="AM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N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J7" i="32"/>
  <c r="AJ8" i="32"/>
  <c r="AJ9" i="32"/>
  <c r="AJ10" i="32"/>
  <c r="AJ15" i="32"/>
  <c r="AJ16" i="32"/>
  <c r="AJ17" i="32"/>
  <c r="AJ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J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J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J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J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J160" i="32"/>
  <c r="L851" i="61"/>
  <c r="L852" i="61"/>
  <c r="L853" i="61"/>
  <c r="L857" i="61"/>
  <c r="L858" i="61"/>
  <c r="L859" i="61"/>
  <c r="L860" i="61"/>
  <c r="AJ169" i="32"/>
  <c r="L864" i="61"/>
  <c r="L865" i="61"/>
  <c r="L866" i="61"/>
  <c r="L867" i="61"/>
  <c r="L868" i="61"/>
  <c r="AJ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L5" i="34"/>
  <c r="AL7" i="34"/>
  <c r="AL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L29" i="34"/>
  <c r="L612" i="61"/>
  <c r="L613" i="61"/>
  <c r="L614" i="61"/>
  <c r="L615" i="61"/>
  <c r="L616" i="61"/>
  <c r="L617" i="61"/>
  <c r="L618" i="61"/>
  <c r="L619" i="61"/>
  <c r="L620" i="61"/>
  <c r="AL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L54" i="34"/>
  <c r="L641" i="61"/>
  <c r="L642" i="61"/>
  <c r="L643" i="61"/>
  <c r="L644" i="61"/>
  <c r="L645" i="61"/>
  <c r="AL60" i="34"/>
  <c r="L649" i="61"/>
  <c r="L650" i="61"/>
  <c r="L651" i="61"/>
  <c r="L652" i="61"/>
  <c r="L656" i="61"/>
  <c r="L657" i="61"/>
  <c r="AL68" i="34"/>
  <c r="L661" i="61"/>
  <c r="L662" i="61"/>
  <c r="L663" i="61"/>
  <c r="L664" i="61"/>
  <c r="L665" i="61"/>
  <c r="L666" i="61"/>
  <c r="AL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AL49" i="39"/>
  <c r="AL113" i="39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AL42" i="39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AL65" i="39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J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N64" i="30"/>
  <c r="K1056" i="61"/>
  <c r="K972" i="61"/>
  <c r="K936" i="61"/>
  <c r="K900" i="61"/>
  <c r="K1046" i="61"/>
  <c r="K1018" i="61"/>
  <c r="K1000" i="61"/>
  <c r="K964" i="61"/>
  <c r="K926" i="61"/>
  <c r="AN146" i="30"/>
  <c r="AJ178" i="32"/>
  <c r="K866" i="61"/>
  <c r="K816" i="61"/>
  <c r="AJ182" i="32"/>
  <c r="AJ78" i="32"/>
  <c r="AJ46" i="32"/>
  <c r="AJ22" i="32"/>
  <c r="AJ14" i="32"/>
  <c r="AJ6" i="32"/>
  <c r="AJ146" i="32"/>
  <c r="AJ186" i="32"/>
  <c r="AJ106" i="32"/>
  <c r="AJ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J58" i="32"/>
  <c r="AJ170" i="32"/>
  <c r="AJ82" i="32"/>
  <c r="AJ154" i="32"/>
  <c r="AJ74" i="32"/>
  <c r="K886" i="61"/>
  <c r="K826" i="61"/>
  <c r="K798" i="61"/>
  <c r="K778" i="61"/>
  <c r="K758" i="61"/>
  <c r="K738" i="61"/>
  <c r="K692" i="61"/>
  <c r="AJ156" i="32"/>
  <c r="AJ20" i="32"/>
  <c r="K885" i="61"/>
  <c r="K865" i="61"/>
  <c r="K841" i="61"/>
  <c r="K825" i="61"/>
  <c r="K805" i="61"/>
  <c r="K785" i="61"/>
  <c r="K757" i="61"/>
  <c r="K737" i="61"/>
  <c r="K717" i="61"/>
  <c r="K699" i="61"/>
  <c r="AJ91" i="32"/>
  <c r="AJ11" i="32"/>
  <c r="AJ138" i="32"/>
  <c r="AJ4" i="32"/>
  <c r="AJ122" i="32"/>
  <c r="AJ42" i="32"/>
  <c r="K876" i="61"/>
  <c r="K806" i="61"/>
  <c r="K786" i="61"/>
  <c r="K770" i="61"/>
  <c r="K748" i="61"/>
  <c r="K730" i="61"/>
  <c r="K708" i="61"/>
  <c r="K700" i="61"/>
  <c r="AJ164" i="32"/>
  <c r="AJ52" i="32"/>
  <c r="AJ12" i="32"/>
  <c r="K875" i="61"/>
  <c r="K853" i="61"/>
  <c r="K833" i="61"/>
  <c r="K815" i="61"/>
  <c r="K777" i="61"/>
  <c r="K747" i="61"/>
  <c r="K729" i="61"/>
  <c r="K707" i="61"/>
  <c r="K691" i="61"/>
  <c r="AJ115" i="32"/>
  <c r="AJ19" i="32"/>
  <c r="AJ50" i="32"/>
  <c r="AJ114" i="32"/>
  <c r="AJ26" i="32"/>
  <c r="AL6" i="34"/>
  <c r="AL12" i="34"/>
  <c r="AL35" i="34"/>
  <c r="AL10" i="34"/>
  <c r="AL4" i="34"/>
  <c r="AL81" i="34"/>
  <c r="AL65" i="34"/>
  <c r="AL9" i="34"/>
  <c r="K613" i="61"/>
  <c r="K603" i="61"/>
  <c r="K595" i="61"/>
  <c r="AL67" i="34"/>
  <c r="AL27" i="34"/>
  <c r="AL83" i="34"/>
  <c r="K665" i="61"/>
  <c r="K643" i="61"/>
  <c r="K633" i="61"/>
  <c r="K625" i="61"/>
  <c r="K615" i="61"/>
  <c r="K605" i="61"/>
  <c r="K597" i="61"/>
  <c r="AL8" i="34"/>
  <c r="AL51" i="34"/>
  <c r="AL19" i="34"/>
  <c r="AL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L43" i="34"/>
  <c r="AL26" i="39"/>
  <c r="AL89" i="39"/>
  <c r="K542" i="61"/>
  <c r="K466" i="61"/>
  <c r="AL73" i="39"/>
  <c r="AL9" i="39"/>
  <c r="AL90" i="39"/>
  <c r="AL112" i="39"/>
  <c r="AL25" i="39"/>
  <c r="K553" i="61"/>
  <c r="K535" i="61"/>
  <c r="K485" i="61"/>
  <c r="K475" i="61"/>
  <c r="K457" i="61"/>
  <c r="AL130" i="39"/>
  <c r="AL66" i="39"/>
  <c r="AL129" i="39"/>
  <c r="AL121" i="39"/>
  <c r="AL57" i="39"/>
  <c r="AL114" i="39"/>
  <c r="AL50" i="39"/>
  <c r="AL72" i="39"/>
  <c r="AL8" i="39"/>
  <c r="K587" i="61"/>
  <c r="K567" i="61"/>
  <c r="K545" i="61"/>
  <c r="K527" i="61"/>
  <c r="K497" i="61"/>
  <c r="K459" i="61"/>
  <c r="K441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5" i="61"/>
  <c r="K517" i="61"/>
  <c r="K487" i="61"/>
  <c r="K449" i="61"/>
  <c r="AL118" i="39"/>
  <c r="AL70" i="39"/>
  <c r="K586" i="61"/>
  <c r="K576" i="61"/>
  <c r="K554" i="61"/>
  <c r="K536" i="61"/>
  <c r="K516" i="61"/>
  <c r="K496" i="61"/>
  <c r="K476" i="61"/>
  <c r="K458" i="61"/>
  <c r="K440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7" i="61"/>
  <c r="K537" i="61"/>
  <c r="K507" i="61"/>
  <c r="K469" i="61"/>
  <c r="AL48" i="39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AL107" i="39"/>
  <c r="AL122" i="39"/>
  <c r="AL104" i="39"/>
  <c r="AL81" i="39"/>
  <c r="AL58" i="39"/>
  <c r="AL40" i="39"/>
  <c r="AL17" i="39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N29" i="30"/>
  <c r="AN128" i="30"/>
  <c r="AN82" i="30"/>
  <c r="K1051" i="61"/>
  <c r="K1033" i="61"/>
  <c r="K1015" i="61"/>
  <c r="K997" i="61"/>
  <c r="K979" i="61"/>
  <c r="K961" i="61"/>
  <c r="AN89" i="30"/>
  <c r="AN18" i="30"/>
  <c r="K1050" i="61"/>
  <c r="K1032" i="61"/>
  <c r="K1014" i="61"/>
  <c r="K996" i="61"/>
  <c r="K978" i="61"/>
  <c r="K950" i="61"/>
  <c r="K940" i="61"/>
  <c r="K932" i="61"/>
  <c r="K922" i="61"/>
  <c r="K904" i="61"/>
  <c r="AN145" i="30"/>
  <c r="AN122" i="30"/>
  <c r="AN104" i="30"/>
  <c r="AN81" i="30"/>
  <c r="AN58" i="30"/>
  <c r="AN40" i="30"/>
  <c r="AN17" i="30"/>
  <c r="K951" i="61"/>
  <c r="K941" i="61"/>
  <c r="K933" i="61"/>
  <c r="K923" i="61"/>
  <c r="K913" i="61"/>
  <c r="K905" i="61"/>
  <c r="K897" i="61"/>
  <c r="AN151" i="30"/>
  <c r="AN135" i="30"/>
  <c r="AN79" i="30"/>
  <c r="AN55" i="30"/>
  <c r="AN144" i="30"/>
  <c r="AN121" i="30"/>
  <c r="AN98" i="30"/>
  <c r="AN80" i="30"/>
  <c r="AN57" i="30"/>
  <c r="AN34" i="30"/>
  <c r="AN16" i="30"/>
  <c r="AN105" i="30"/>
  <c r="AN41" i="30"/>
  <c r="AN138" i="30"/>
  <c r="AN120" i="30"/>
  <c r="AN97" i="30"/>
  <c r="AN56" i="30"/>
  <c r="AN33" i="30"/>
  <c r="AN10" i="30"/>
  <c r="AN137" i="30"/>
  <c r="AN114" i="30"/>
  <c r="AN96" i="30"/>
  <c r="AN73" i="30"/>
  <c r="AN50" i="30"/>
  <c r="AN32" i="30"/>
  <c r="AN9" i="30"/>
  <c r="AN74" i="30"/>
  <c r="AN126" i="30"/>
  <c r="AN38" i="30"/>
  <c r="AN154" i="30"/>
  <c r="AN136" i="30"/>
  <c r="AN113" i="30"/>
  <c r="AN90" i="30"/>
  <c r="AN72" i="30"/>
  <c r="AN49" i="30"/>
  <c r="AN26" i="30"/>
  <c r="AN8" i="30"/>
  <c r="AN153" i="30"/>
  <c r="AN130" i="30"/>
  <c r="AN112" i="30"/>
  <c r="AN66" i="30"/>
  <c r="AN48" i="30"/>
  <c r="AN25" i="30"/>
  <c r="AN152" i="30"/>
  <c r="AN129" i="30"/>
  <c r="AN106" i="30"/>
  <c r="AN88" i="30"/>
  <c r="AN65" i="30"/>
  <c r="AN42" i="30"/>
  <c r="AN24" i="30"/>
  <c r="R1058" i="61"/>
  <c r="Q1058" i="61"/>
  <c r="AN143" i="30"/>
  <c r="AN127" i="30"/>
  <c r="AN119" i="30"/>
  <c r="AN111" i="30"/>
  <c r="AN103" i="30"/>
  <c r="AN95" i="30"/>
  <c r="AN87" i="30"/>
  <c r="AN71" i="30"/>
  <c r="AN63" i="30"/>
  <c r="AN47" i="30"/>
  <c r="AN39" i="30"/>
  <c r="AN31" i="30"/>
  <c r="AN23" i="30"/>
  <c r="AN15" i="30"/>
  <c r="AN7" i="30"/>
  <c r="AN150" i="30"/>
  <c r="AN142" i="30"/>
  <c r="AN134" i="30"/>
  <c r="AN118" i="30"/>
  <c r="AN110" i="30"/>
  <c r="AN102" i="30"/>
  <c r="AN94" i="30"/>
  <c r="AN86" i="30"/>
  <c r="AN78" i="30"/>
  <c r="AN70" i="30"/>
  <c r="AN62" i="30"/>
  <c r="AN54" i="30"/>
  <c r="AN46" i="30"/>
  <c r="AN30" i="30"/>
  <c r="AN22" i="30"/>
  <c r="AN14" i="30"/>
  <c r="AN6" i="30"/>
  <c r="AN149" i="30"/>
  <c r="AN133" i="30"/>
  <c r="AN117" i="30"/>
  <c r="AN101" i="30"/>
  <c r="AN85" i="30"/>
  <c r="AN69" i="30"/>
  <c r="AN37" i="30"/>
  <c r="AN148" i="30"/>
  <c r="AN140" i="30"/>
  <c r="AN132" i="30"/>
  <c r="AN124" i="30"/>
  <c r="AN116" i="30"/>
  <c r="AN100" i="30"/>
  <c r="AN92" i="30"/>
  <c r="AN84" i="30"/>
  <c r="AN76" i="30"/>
  <c r="AN68" i="30"/>
  <c r="AN60" i="30"/>
  <c r="AN52" i="30"/>
  <c r="AN44" i="30"/>
  <c r="AN36" i="30"/>
  <c r="AN28" i="30"/>
  <c r="AN20" i="30"/>
  <c r="AN12" i="30"/>
  <c r="AN141" i="30"/>
  <c r="AN125" i="30"/>
  <c r="AN109" i="30"/>
  <c r="AN93" i="30"/>
  <c r="AN77" i="30"/>
  <c r="AN61" i="30"/>
  <c r="AN53" i="30"/>
  <c r="AN45" i="30"/>
  <c r="AN21" i="30"/>
  <c r="AN13" i="30"/>
  <c r="AN5" i="30"/>
  <c r="K956" i="61"/>
  <c r="AN147" i="30"/>
  <c r="AN139" i="30"/>
  <c r="AN131" i="30"/>
  <c r="AN123" i="30"/>
  <c r="AN115" i="30"/>
  <c r="AN107" i="30"/>
  <c r="AN99" i="30"/>
  <c r="AN91" i="30"/>
  <c r="AN83" i="30"/>
  <c r="AN75" i="30"/>
  <c r="AN67" i="30"/>
  <c r="AN59" i="30"/>
  <c r="AN51" i="30"/>
  <c r="AN43" i="30"/>
  <c r="AN35" i="30"/>
  <c r="AN27" i="30"/>
  <c r="AN19" i="30"/>
  <c r="AN11" i="30"/>
  <c r="AJ129" i="32"/>
  <c r="AJ33" i="32"/>
  <c r="AJ185" i="32"/>
  <c r="AJ25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680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C3" i="15"/>
  <c r="J6" i="61"/>
  <c r="J20" i="61" s="1"/>
  <c r="K6" i="61"/>
  <c r="K20" i="61" s="1"/>
  <c r="AI3" i="39" l="1"/>
  <c r="AM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421" i="61" l="1"/>
  <c r="J422" i="61"/>
  <c r="J423" i="61"/>
  <c r="J424" i="61"/>
  <c r="J387" i="61"/>
  <c r="J392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N4" i="30"/>
  <c r="J82" i="61" l="1"/>
  <c r="AL4" i="39"/>
  <c r="AE11" i="15" l="1"/>
  <c r="AE27" i="15"/>
  <c r="AE43" i="15"/>
  <c r="AE59" i="15"/>
  <c r="AE75" i="15"/>
  <c r="AE24" i="15"/>
  <c r="AE36" i="15"/>
  <c r="AE50" i="15"/>
  <c r="AE67" i="15"/>
  <c r="AE80" i="15"/>
  <c r="AE71" i="15" l="1"/>
  <c r="AE55" i="15"/>
  <c r="AE39" i="15"/>
  <c r="AE23" i="15"/>
  <c r="AE7" i="15"/>
  <c r="AE83" i="15"/>
  <c r="AE51" i="15"/>
  <c r="AE35" i="15"/>
  <c r="AE19" i="15"/>
  <c r="AE79" i="15"/>
  <c r="AE63" i="15"/>
  <c r="AE47" i="15"/>
  <c r="AE31" i="15"/>
  <c r="AE15" i="15"/>
  <c r="AE86" i="15"/>
  <c r="AE82" i="15"/>
  <c r="AE78" i="15"/>
  <c r="AE74" i="15"/>
  <c r="AE70" i="15"/>
  <c r="AE66" i="15"/>
  <c r="AE62" i="15"/>
  <c r="AE58" i="15"/>
  <c r="AE54" i="15"/>
  <c r="AE46" i="15"/>
  <c r="AE42" i="15"/>
  <c r="AE38" i="15"/>
  <c r="AE34" i="15"/>
  <c r="AE30" i="15"/>
  <c r="AE26" i="15"/>
  <c r="AE22" i="15"/>
  <c r="AE18" i="15"/>
  <c r="AE14" i="15"/>
  <c r="AE10" i="15"/>
  <c r="AE6" i="15"/>
  <c r="AE85" i="15"/>
  <c r="AE81" i="15"/>
  <c r="AE77" i="15"/>
  <c r="AE73" i="15"/>
  <c r="AE69" i="15"/>
  <c r="AE65" i="15"/>
  <c r="AE61" i="15"/>
  <c r="AE57" i="15"/>
  <c r="AE53" i="15"/>
  <c r="AE49" i="15"/>
  <c r="AE45" i="15"/>
  <c r="AE41" i="15"/>
  <c r="AE37" i="15"/>
  <c r="AE33" i="15"/>
  <c r="AE29" i="15"/>
  <c r="AE25" i="15"/>
  <c r="AE21" i="15"/>
  <c r="AE17" i="15"/>
  <c r="AE13" i="15"/>
  <c r="AE9" i="15"/>
  <c r="AE5" i="15"/>
  <c r="AE84" i="15"/>
  <c r="AE76" i="15"/>
  <c r="AE72" i="15"/>
  <c r="AE68" i="15"/>
  <c r="AE64" i="15"/>
  <c r="AE60" i="15"/>
  <c r="AE56" i="15"/>
  <c r="AE52" i="15"/>
  <c r="AE48" i="15"/>
  <c r="AE44" i="15"/>
  <c r="AE40" i="15"/>
  <c r="AE32" i="15"/>
  <c r="AE28" i="15"/>
  <c r="AE20" i="15"/>
  <c r="AE16" i="15"/>
  <c r="AE12" i="15"/>
  <c r="AE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E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J222" i="61" l="1"/>
  <c r="J182" i="61"/>
  <c r="AI3" i="32" l="1"/>
  <c r="AJ3" i="32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31" i="61" l="1"/>
  <c r="J420" i="61"/>
  <c r="J411" i="61"/>
  <c r="J415" i="61" s="1"/>
  <c r="J400" i="61"/>
  <c r="J409" i="61" s="1"/>
  <c r="J394" i="61"/>
  <c r="J398" i="61" s="1"/>
  <c r="J372" i="61"/>
  <c r="J385" i="61" s="1"/>
  <c r="J361" i="61"/>
  <c r="J370" i="61" s="1"/>
  <c r="J339" i="61"/>
  <c r="J359" i="61" s="1"/>
  <c r="J322" i="61"/>
  <c r="J337" i="61" s="1"/>
  <c r="J310" i="61"/>
  <c r="J320" i="61" s="1"/>
  <c r="J296" i="61"/>
  <c r="J308" i="61" s="1"/>
  <c r="J290" i="61"/>
  <c r="J294" i="61" s="1"/>
  <c r="J282" i="61"/>
  <c r="J288" i="61" s="1"/>
  <c r="J266" i="61"/>
  <c r="J280" i="61" s="1"/>
  <c r="J255" i="61"/>
  <c r="J264" i="61" s="1"/>
  <c r="J253" i="61"/>
  <c r="J235" i="61"/>
  <c r="J171" i="61"/>
  <c r="J178" i="61" s="1"/>
  <c r="J156" i="61"/>
  <c r="J169" i="61" s="1"/>
  <c r="J137" i="61"/>
  <c r="J121" i="61"/>
  <c r="J135" i="61" s="1"/>
  <c r="J107" i="61"/>
  <c r="J85" i="61"/>
  <c r="AM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J3" i="30"/>
  <c r="Q746" i="61"/>
  <c r="AH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209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433" i="61" s="1"/>
  <c r="J1066" i="61"/>
  <c r="J1067" i="61" s="1"/>
  <c r="J683" i="61"/>
  <c r="J684" i="61" s="1"/>
  <c r="K686" i="61" l="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G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N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K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H3" i="34"/>
  <c r="AJ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L3" i="34"/>
  <c r="AI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415" i="61"/>
  <c r="L392" i="61"/>
  <c r="L370" i="61"/>
  <c r="L337" i="61"/>
  <c r="L320" i="61"/>
  <c r="L288" i="61"/>
  <c r="L431" i="61"/>
  <c r="L222" i="61"/>
  <c r="M409" i="61"/>
  <c r="M398" i="61"/>
  <c r="M385" i="61"/>
  <c r="M359" i="61"/>
  <c r="M308" i="61"/>
  <c r="M294" i="61"/>
  <c r="M280" i="61"/>
  <c r="M264" i="61"/>
  <c r="M253" i="61"/>
  <c r="M235" i="61"/>
  <c r="L409" i="61"/>
  <c r="L398" i="61"/>
  <c r="L385" i="61"/>
  <c r="L359" i="61"/>
  <c r="L308" i="61"/>
  <c r="L294" i="61"/>
  <c r="L280" i="61"/>
  <c r="L264" i="61"/>
  <c r="L253" i="61"/>
  <c r="L235" i="61"/>
  <c r="M415" i="61"/>
  <c r="M392" i="61"/>
  <c r="M370" i="61"/>
  <c r="M337" i="61"/>
  <c r="M320" i="61"/>
  <c r="M288" i="61"/>
  <c r="M431" i="61"/>
  <c r="M222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L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K253" i="61"/>
  <c r="K235" i="61"/>
  <c r="R320" i="61"/>
  <c r="R370" i="61"/>
  <c r="K370" i="61"/>
  <c r="K337" i="61"/>
  <c r="K409" i="61"/>
  <c r="K398" i="61"/>
  <c r="K385" i="61"/>
  <c r="K359" i="61"/>
  <c r="K308" i="61"/>
  <c r="K294" i="61"/>
  <c r="K222" i="61"/>
  <c r="M209" i="61"/>
  <c r="R294" i="61"/>
  <c r="R308" i="61"/>
  <c r="R359" i="61"/>
  <c r="R385" i="61"/>
  <c r="R398" i="61"/>
  <c r="R409" i="61"/>
  <c r="M425" i="61"/>
  <c r="L209" i="61"/>
  <c r="R209" i="61" s="1"/>
  <c r="R222" i="61"/>
  <c r="R431" i="61"/>
  <c r="R288" i="61"/>
  <c r="R392" i="61"/>
  <c r="R415" i="61"/>
  <c r="K280" i="61"/>
  <c r="K264" i="61"/>
  <c r="R337" i="61"/>
  <c r="K320" i="61"/>
  <c r="K415" i="61"/>
  <c r="K392" i="61"/>
  <c r="K431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D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K28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K209" i="6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<sst xmlns="http://schemas.openxmlformats.org/spreadsheetml/2006/main" count="16465" uniqueCount="3343">
  <si>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</si>
  <si>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</si>
  <si>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</si>
  <si>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</si>
  <si>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</si>
  <si>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</si>
  <si>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</si>
  <si>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</si>
  <si>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</si>
  <si>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</si>
  <si>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</si>
  <si>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</si>
  <si>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</si>
  <si>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</si>
  <si>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</si>
  <si>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</si>
  <si>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</si>
  <si>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</si>
  <si>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</si>
  <si>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</si>
  <si>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</si>
  <si>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</si>
  <si>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</si>
  <si>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</si>
  <si>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</si>
  <si>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</si>
  <si>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</si>
  <si>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</si>
  <si>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</si>
  <si>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</si>
  <si>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</si>
  <si>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</si>
  <si>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</si>
  <si>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</si>
  <si>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</si>
  <si>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</si>
  <si>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</si>
  <si>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</si>
  <si>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</si>
  <si>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</si>
  <si>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</si>
  <si>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</si>
  <si>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</si>
  <si>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</si>
  <si>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</si>
  <si>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</si>
  <si>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</si>
  <si>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</si>
  <si>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</si>
  <si>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</si>
  <si>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</si>
  <si>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</si>
  <si>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</si>
  <si>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</si>
  <si>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</si>
  <si>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</si>
  <si>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</si>
  <si>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</si>
  <si>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</si>
  <si>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</si>
  <si>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</si>
  <si>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</si>
  <si>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</si>
  <si>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</si>
  <si>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</si>
  <si>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</si>
  <si>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</si>
  <si>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</si>
  <si>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</si>
  <si>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</si>
  <si>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</si>
  <si>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</si>
  <si>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</si>
  <si>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</si>
  <si>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</si>
  <si>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</si>
  <si>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</si>
  <si>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</si>
  <si>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</si>
  <si>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</si>
  <si>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</si>
  <si>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</si>
  <si>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</si>
  <si>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</si>
  <si>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</si>
  <si>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</si>
  <si>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</si>
  <si>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</si>
  <si>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</si>
  <si>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</si>
  <si>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</si>
  <si>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</si>
  <si>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</si>
  <si>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</si>
  <si>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</si>
  <si>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</si>
  <si>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</si>
  <si>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</si>
  <si>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</si>
  <si>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</si>
  <si>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</si>
  <si>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</si>
  <si>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</si>
  <si>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</si>
  <si>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</si>
  <si>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</si>
  <si>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</si>
  <si>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</si>
  <si>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</si>
  <si>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</si>
  <si>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</si>
  <si>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</si>
  <si>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</si>
  <si>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</si>
  <si>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</si>
  <si>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</si>
  <si>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</si>
  <si>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</si>
  <si>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</si>
  <si>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</si>
  <si>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</si>
  <si>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</si>
  <si>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</si>
  <si>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</si>
  <si>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</si>
  <si>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</si>
  <si>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</si>
  <si>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</si>
  <si>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</si>
  <si>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</si>
  <si>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</si>
  <si>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</si>
  <si>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</si>
  <si>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</si>
  <si>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</si>
  <si>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</si>
  <si>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</si>
  <si>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</si>
  <si>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</si>
  <si>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</si>
  <si>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</si>
  <si>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</si>
  <si>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</si>
  <si>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</si>
  <si>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</si>
  <si>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</si>
  <si>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</si>
  <si>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</si>
  <si>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</si>
  <si>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</si>
  <si>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</si>
  <si>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</si>
  <si>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</si>
  <si>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</si>
  <si>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</si>
  <si>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</si>
  <si>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</si>
  <si>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</si>
  <si>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</si>
  <si>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</si>
  <si>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</si>
  <si>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</si>
  <si>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</si>
  <si>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</si>
  <si>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</si>
  <si>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</si>
  <si>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</si>
  <si>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</si>
  <si>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</si>
  <si>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</si>
  <si>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</si>
  <si>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</si>
  <si>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</si>
  <si>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</si>
  <si>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</si>
  <si>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</si>
  <si>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</si>
  <si>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</si>
  <si>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</si>
  <si>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</si>
  <si>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</si>
  <si>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</si>
  <si>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</si>
  <si>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</si>
  <si>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</si>
  <si>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</si>
  <si>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</si>
  <si>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</si>
  <si>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</si>
  <si>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</si>
  <si>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</si>
  <si>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</si>
  <si>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</si>
  <si>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</si>
  <si>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</si>
  <si>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</si>
  <si>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</si>
  <si>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</si>
  <si>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</si>
  <si>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</si>
  <si>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</si>
  <si>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</si>
  <si>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</si>
  <si>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</si>
  <si>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</si>
  <si>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</si>
  <si>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</si>
  <si>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</si>
  <si>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</si>
  <si>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</si>
  <si>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</si>
  <si>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</si>
  <si>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</si>
  <si>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</si>
  <si>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</si>
  <si>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</si>
  <si>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</si>
  <si>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</si>
  <si>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</si>
  <si>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</si>
  <si>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</si>
  <si>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</si>
  <si>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</si>
  <si>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</si>
  <si>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</si>
  <si>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</si>
  <si>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</si>
  <si>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</si>
  <si>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</si>
  <si>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</si>
  <si>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</si>
  <si>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</si>
  <si>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</si>
  <si>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</si>
  <si>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</si>
  <si>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</si>
  <si>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</si>
  <si>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</si>
  <si>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</si>
  <si>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</si>
  <si>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</si>
  <si>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</si>
  <si>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</si>
  <si>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</si>
  <si>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</si>
  <si>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</si>
  <si>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</si>
  <si>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</si>
  <si>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</si>
  <si>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</si>
  <si>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</si>
  <si>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</si>
  <si>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</si>
  <si>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</si>
  <si>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</si>
  <si>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</si>
  <si>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</si>
  <si>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</si>
  <si>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</si>
  <si>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</si>
  <si>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</si>
  <si>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</si>
  <si>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</si>
  <si>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</si>
  <si>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</si>
  <si>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</si>
  <si>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</si>
  <si>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</si>
  <si>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</si>
  <si>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</si>
  <si>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</si>
  <si>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</si>
  <si>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</si>
  <si>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</si>
  <si>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</si>
  <si>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</si>
  <si>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</si>
  <si>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</si>
  <si>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</si>
  <si>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</si>
  <si>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</si>
  <si>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</si>
  <si>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</si>
  <si>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</si>
  <si>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</si>
  <si>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</si>
  <si>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</si>
  <si>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</si>
  <si>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</si>
  <si>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</si>
  <si>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</si>
  <si>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</si>
  <si>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</si>
  <si>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</si>
  <si>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</si>
  <si>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</si>
  <si>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</si>
  <si>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</si>
  <si>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</si>
  <si>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</si>
  <si>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</si>
  <si>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</si>
  <si>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</si>
  <si>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</si>
  <si>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</si>
  <si>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</si>
  <si>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</si>
  <si>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</si>
  <si>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</si>
  <si>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</si>
  <si>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</si>
  <si>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</si>
  <si>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</si>
  <si>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</si>
  <si>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</si>
  <si>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</si>
  <si>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</si>
  <si>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</si>
  <si>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</si>
  <si>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</si>
  <si>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</si>
  <si>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</si>
  <si>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</si>
  <si>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</si>
  <si>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</si>
  <si>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</si>
  <si>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</si>
  <si>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</si>
  <si>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</si>
  <si>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</si>
  <si>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</si>
  <si>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</si>
  <si>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</si>
  <si>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</si>
  <si>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</si>
  <si>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</si>
  <si>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</si>
  <si>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</si>
  <si>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</si>
  <si>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</si>
  <si>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</si>
  <si>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</si>
  <si>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</si>
  <si>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</si>
  <si>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</si>
  <si>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</si>
  <si>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</si>
  <si>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</si>
  <si>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</si>
  <si>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</si>
  <si>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</si>
  <si>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</si>
  <si>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</si>
  <si>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</si>
  <si>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</si>
  <si>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</si>
  <si>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</si>
  <si>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</si>
  <si>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</si>
  <si>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</si>
  <si>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</si>
  <si>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</si>
  <si>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</si>
  <si>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</si>
  <si>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</si>
  <si>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</si>
  <si>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</si>
  <si>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</si>
  <si>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</si>
  <si>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</si>
  <si>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</si>
  <si>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</si>
  <si>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</si>
  <si>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</si>
  <si>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</si>
  <si>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</si>
  <si>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</si>
  <si>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</si>
  <si>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</si>
  <si>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</si>
  <si>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</si>
  <si>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</si>
  <si>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</si>
  <si>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</si>
  <si>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</si>
  <si>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</si>
  <si>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</si>
  <si>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</si>
  <si>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</si>
  <si>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</si>
  <si>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</si>
  <si>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</si>
  <si>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</si>
  <si>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</si>
  <si>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</si>
  <si>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</si>
  <si>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</si>
  <si>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</si>
  <si>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</si>
  <si>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</si>
  <si>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</si>
  <si>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</si>
  <si>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</si>
  <si>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</si>
  <si>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</si>
  <si>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</si>
  <si>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</si>
  <si>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</si>
  <si>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</si>
  <si>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</si>
  <si>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</si>
  <si>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</si>
  <si>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</si>
  <si>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</si>
  <si>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</si>
  <si>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</si>
  <si>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</si>
  <si>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</si>
  <si>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</si>
  <si>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</si>
  <si>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</si>
  <si>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</si>
  <si>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</si>
  <si>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</si>
  <si>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</si>
  <si>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</si>
  <si>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</si>
  <si>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</si>
  <si>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</si>
  <si>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</si>
  <si>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</si>
  <si>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</si>
  <si>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</si>
  <si>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</si>
  <si>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</si>
  <si>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</si>
  <si>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</si>
  <si>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</si>
  <si>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</si>
  <si>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</si>
  <si>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</si>
  <si>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</si>
  <si>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</si>
  <si>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</si>
  <si>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</si>
  <si>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</si>
  <si>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</si>
  <si>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</si>
  <si>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</si>
  <si>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</si>
  <si>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</si>
  <si>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</si>
  <si>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</si>
  <si>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</si>
  <si>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</si>
  <si>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</si>
  <si>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</si>
  <si>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</si>
  <si>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</si>
  <si>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</si>
  <si>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</si>
  <si>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</si>
  <si>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</si>
  <si>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</si>
  <si>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</si>
  <si>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</si>
  <si>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</si>
  <si>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</si>
  <si>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</si>
  <si>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</si>
  <si>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</si>
  <si>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</si>
  <si>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</si>
  <si>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</si>
  <si>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</si>
  <si>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</si>
  <si>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</si>
  <si>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</si>
  <si>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</si>
  <si>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</si>
  <si>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</si>
  <si>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</si>
  <si>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</si>
  <si>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</si>
  <si>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</si>
  <si>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</si>
  <si>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</si>
  <si>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</si>
  <si>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</si>
  <si>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</si>
  <si>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</si>
  <si>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</si>
  <si>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</si>
  <si>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</si>
  <si>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</si>
  <si>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</si>
  <si>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</si>
  <si>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</si>
  <si>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</si>
  <si>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</si>
  <si>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</si>
  <si>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</si>
  <si>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</si>
  <si>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</si>
  <si>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</si>
  <si>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</si>
  <si>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</si>
  <si>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</si>
  <si>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</si>
  <si>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</si>
  <si>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</si>
  <si>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</si>
  <si>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</si>
  <si>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</si>
  <si>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</si>
  <si>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</si>
  <si>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</si>
  <si>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</si>
  <si>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</si>
  <si>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</si>
  <si>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</si>
  <si>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</si>
  <si>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</si>
  <si>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</si>
  <si>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</si>
  <si>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</si>
  <si>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</si>
  <si>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</si>
  <si>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</si>
  <si>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</si>
  <si>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</si>
  <si>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</si>
  <si>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</si>
  <si>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</si>
  <si>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</si>
  <si>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</si>
  <si>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</si>
  <si>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</si>
  <si>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</si>
  <si>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</si>
  <si>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</si>
  <si>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</si>
  <si>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</si>
  <si>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</si>
  <si>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</si>
  <si>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</si>
  <si>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</si>
  <si>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</si>
  <si>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</si>
  <si>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</si>
  <si>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</si>
  <si>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</si>
  <si>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</si>
  <si>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</si>
  <si>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</si>
  <si>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</si>
  <si>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</si>
  <si>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</si>
  <si>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</si>
  <si>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</si>
  <si>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</si>
  <si>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</si>
  <si>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</si>
  <si>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</si>
  <si>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</si>
  <si>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</si>
  <si>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</si>
  <si>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</si>
  <si>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</si>
  <si>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</si>
  <si>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</si>
  <si>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</si>
  <si>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</si>
  <si>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</si>
  <si>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</si>
  <si>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</si>
  <si>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</si>
  <si>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</si>
  <si>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</si>
  <si>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</si>
  <si>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</si>
  <si>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</si>
  <si>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</si>
  <si>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</si>
  <si>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</si>
  <si>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</si>
  <si>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</si>
  <si>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</si>
  <si>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</si>
  <si>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</si>
  <si>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</si>
  <si>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</si>
  <si>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</si>
  <si>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</si>
  <si>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</si>
  <si>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</si>
  <si>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</si>
  <si>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</si>
  <si>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</si>
  <si>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</si>
  <si>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</si>
  <si>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</si>
  <si>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</si>
  <si>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</si>
  <si>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</si>
  <si>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</si>
  <si>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</si>
  <si>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</si>
  <si>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</si>
  <si>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</si>
  <si>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</si>
  <si>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</si>
  <si>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</si>
  <si>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</si>
  <si>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</si>
  <si>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</si>
  <si>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</si>
  <si>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</si>
  <si>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</si>
  <si>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</si>
  <si>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</si>
  <si>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</si>
  <si>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</si>
  <si>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</si>
  <si>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</si>
  <si>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</si>
  <si>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</si>
  <si>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</si>
  <si>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</si>
  <si>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</si>
  <si>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</si>
  <si>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</si>
  <si>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</si>
  <si>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</si>
  <si>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</si>
  <si>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</si>
  <si>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</si>
  <si>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</si>
  <si>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</si>
  <si>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</si>
  <si>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</si>
  <si>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</si>
  <si>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</si>
  <si>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</si>
  <si>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</si>
  <si>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</si>
  <si>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</si>
  <si>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</si>
  <si>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</si>
  <si>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</si>
  <si>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</si>
  <si>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</si>
  <si>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</si>
  <si>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</si>
  <si>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</si>
  <si>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</si>
  <si>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</si>
  <si>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</si>
  <si>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</si>
  <si>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</si>
  <si>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</si>
  <si>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</si>
  <si>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</si>
  <si>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</si>
  <si>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</si>
  <si>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</si>
  <si>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</si>
  <si>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</si>
  <si>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</si>
  <si>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</si>
  <si>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</si>
  <si>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</si>
  <si>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</si>
  <si>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</si>
  <si>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</si>
  <si>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</si>
  <si>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</si>
  <si>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</si>
  <si>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</si>
  <si>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</si>
  <si>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</si>
  <si>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</si>
  <si>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</si>
  <si>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</si>
  <si>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</si>
  <si>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</si>
  <si>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</si>
  <si>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</si>
  <si>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</si>
  <si>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</si>
  <si>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</si>
  <si>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</si>
  <si>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</si>
  <si>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</si>
  <si>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</si>
  <si>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</si>
  <si>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</si>
  <si>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</si>
  <si>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</si>
  <si>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</si>
  <si>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</si>
  <si>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</si>
  <si>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</si>
  <si>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</si>
  <si>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</si>
  <si>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</si>
  <si>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</si>
  <si>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</si>
  <si>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</si>
  <si>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</si>
  <si>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</si>
  <si>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</si>
  <si>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</si>
  <si>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</si>
  <si>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</si>
  <si>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</si>
  <si>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</si>
  <si>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</si>
  <si>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</si>
  <si>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</si>
  <si>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</si>
  <si>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</si>
  <si>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</si>
  <si>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</si>
  <si>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</si>
  <si>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</si>
  <si>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</si>
  <si>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</si>
  <si>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</si>
  <si>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</si>
  <si>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</si>
  <si>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</si>
  <si>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</si>
  <si>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</si>
  <si>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</si>
  <si>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</si>
  <si>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</si>
  <si>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</si>
  <si>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</si>
  <si>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</si>
  <si>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</si>
  <si>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</si>
  <si>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</si>
  <si>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</si>
  <si>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</si>
  <si>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</si>
  <si>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</si>
  <si>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</si>
  <si>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</si>
  <si>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</si>
  <si>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</si>
  <si>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</si>
  <si>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</si>
  <si>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</si>
  <si>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</si>
  <si>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</si>
  <si>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</si>
  <si>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</si>
  <si>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</si>
  <si>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</si>
  <si>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</si>
  <si>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</si>
  <si>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</si>
  <si>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</si>
  <si>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</si>
  <si>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</si>
  <si>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</si>
  <si>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</si>
  <si>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</si>
  <si>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</si>
  <si>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</si>
  <si>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</si>
  <si>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</si>
  <si>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</si>
  <si>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</si>
  <si>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</si>
  <si>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</si>
  <si>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</si>
  <si>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</si>
  <si>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</si>
  <si>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</si>
  <si>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</si>
  <si>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</si>
  <si>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</si>
  <si>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</si>
  <si>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</si>
  <si>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</si>
  <si>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</si>
  <si>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</si>
  <si>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</si>
  <si>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</si>
  <si>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</si>
  <si>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</si>
  <si>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</si>
  <si>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</si>
  <si>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</si>
  <si>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</si>
  <si>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</si>
  <si>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</si>
  <si>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</si>
  <si>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</si>
  <si>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</si>
  <si>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</si>
  <si>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</si>
  <si>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</si>
  <si>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</si>
  <si>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</si>
  <si>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</si>
  <si>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</si>
  <si>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</si>
  <si>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</si>
  <si>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</si>
  <si>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</si>
  <si>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</si>
  <si>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</si>
  <si>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</si>
  <si>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</si>
  <si>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</si>
  <si>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</si>
  <si>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</si>
  <si>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</si>
  <si>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</si>
  <si>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</si>
  <si>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</si>
  <si>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</si>
  <si>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</si>
  <si>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</si>
  <si>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</si>
  <si>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</si>
  <si>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</si>
  <si>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</si>
  <si>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</si>
  <si>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</si>
  <si>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</si>
  <si>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</si>
  <si>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</si>
  <si>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</si>
  <si>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</si>
  <si>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</si>
  <si>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</si>
  <si>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</si>
  <si>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</si>
  <si>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</si>
  <si>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</si>
  <si>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</si>
  <si>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</si>
  <si>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</si>
  <si>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</si>
  <si>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</si>
  <si>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</si>
  <si>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</si>
  <si>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</si>
  <si>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</si>
  <si>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</si>
  <si>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</si>
  <si>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</si>
  <si>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</si>
  <si>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</si>
  <si>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</si>
  <si>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</si>
  <si>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</si>
  <si>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</si>
  <si>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</si>
  <si>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</si>
  <si>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</si>
  <si>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</si>
  <si>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</si>
  <si>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</si>
  <si>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</si>
  <si>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</si>
  <si>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</si>
  <si>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</si>
  <si>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</si>
  <si>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</si>
  <si>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</si>
  <si>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</si>
  <si>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</si>
  <si>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</si>
  <si>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</si>
  <si>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</si>
  <si>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</si>
  <si>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</si>
  <si>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</si>
  <si>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</si>
  <si>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</si>
  <si>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</si>
  <si>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</si>
  <si>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</si>
  <si>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</si>
  <si>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</si>
  <si>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</si>
  <si>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</si>
  <si>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</si>
  <si>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</si>
  <si>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</si>
  <si>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</si>
  <si>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</si>
  <si>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</si>
  <si>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</si>
  <si>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</si>
  <si>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</si>
  <si>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</si>
  <si>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</si>
  <si>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</si>
  <si>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</si>
  <si>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</si>
  <si>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</si>
  <si>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</si>
  <si>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</si>
  <si>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</si>
  <si>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</si>
  <si>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</si>
  <si>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</si>
  <si>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</si>
  <si>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</si>
  <si>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</si>
  <si>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</si>
  <si>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</si>
  <si>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</si>
  <si>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</si>
  <si>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</si>
  <si>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</si>
  <si>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</si>
  <si>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</si>
  <si>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</si>
  <si>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</si>
  <si>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</si>
  <si>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</si>
  <si>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</si>
  <si>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</si>
  <si>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</si>
  <si>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</si>
  <si>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</si>
  <si>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</si>
  <si>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</si>
  <si>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</si>
  <si>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</si>
  <si>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</si>
  <si>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</si>
  <si>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</si>
  <si>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</si>
  <si>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</si>
  <si>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</si>
  <si>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</si>
  <si>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</si>
  <si>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</si>
  <si>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</si>
  <si>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</si>
  <si>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</si>
  <si>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</si>
  <si>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</si>
  <si>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</si>
  <si>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</si>
  <si>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</si>
  <si>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</si>
  <si>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</si>
  <si>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</si>
  <si>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</si>
  <si>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</si>
  <si>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</si>
  <si>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</si>
  <si>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</si>
  <si>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</si>
  <si>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</si>
  <si>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</si>
  <si>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</si>
  <si>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</si>
  <si>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</si>
  <si>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</si>
  <si>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</si>
  <si>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</si>
  <si>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</si>
  <si>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</si>
  <si>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</si>
  <si>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</si>
  <si>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</si>
  <si>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</si>
  <si>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</si>
  <si>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</si>
  <si>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</si>
  <si>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</si>
  <si>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</si>
  <si>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</si>
  <si>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</si>
  <si>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</si>
  <si>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</si>
  <si>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</si>
  <si>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</si>
  <si>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</si>
  <si>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</si>
  <si>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</si>
  <si>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</si>
  <si>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</si>
  <si>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</si>
  <si>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</si>
  <si>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</si>
  <si>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</si>
  <si>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</si>
  <si>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</si>
  <si>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</si>
  <si>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</si>
  <si>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</si>
  <si>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</si>
  <si>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</si>
  <si>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</si>
  <si>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</si>
  <si>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</si>
  <si>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</si>
  <si>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</si>
  <si>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</si>
  <si>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</si>
  <si>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</si>
  <si>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</si>
  <si>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</si>
  <si>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</si>
  <si>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</si>
  <si>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</si>
  <si>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</si>
  <si>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</si>
  <si>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</si>
  <si>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</si>
  <si>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</si>
  <si>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</si>
  <si>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</si>
  <si>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</si>
  <si>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</si>
  <si>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</si>
  <si>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</si>
  <si>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</si>
  <si>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</si>
  <si>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</si>
  <si>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</si>
  <si>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</si>
  <si>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</si>
  <si>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</si>
  <si>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</si>
  <si>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</si>
  <si>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</si>
  <si>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</si>
  <si>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</si>
  <si>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</si>
  <si>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</si>
  <si>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</si>
  <si>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</si>
  <si>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</si>
  <si>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</si>
  <si>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</si>
  <si>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</si>
  <si>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</si>
  <si>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</si>
  <si>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</si>
  <si>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</si>
  <si>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</si>
  <si>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</si>
  <si>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</si>
  <si>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</si>
  <si>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</si>
  <si>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</si>
  <si>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</si>
  <si>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</si>
  <si>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</si>
  <si>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</si>
  <si>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</si>
  <si>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</si>
  <si>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</si>
  <si>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</si>
  <si>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</si>
  <si>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</si>
  <si>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</si>
  <si>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</si>
  <si>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</si>
  <si>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</si>
  <si>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</si>
  <si>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</si>
  <si>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</si>
  <si>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</si>
  <si>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</si>
  <si>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</si>
  <si>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</si>
  <si>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</si>
  <si>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</si>
  <si>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</si>
  <si>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</si>
  <si>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</si>
  <si>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</si>
  <si>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</si>
  <si>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</si>
  <si>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</si>
  <si>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</si>
  <si>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</si>
  <si>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</si>
  <si>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</si>
  <si>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</si>
  <si>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</si>
  <si>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</si>
  <si>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</si>
  <si>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</si>
  <si>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</si>
  <si>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</si>
  <si>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</si>
  <si>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</si>
  <si>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</si>
  <si>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</si>
  <si>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</si>
  <si>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</si>
  <si>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</si>
  <si>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</si>
  <si>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</si>
  <si>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</si>
  <si>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</si>
  <si>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</si>
  <si>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</si>
  <si>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</si>
  <si>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</si>
  <si>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</si>
  <si>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</si>
  <si>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</si>
  <si>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</si>
  <si>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</si>
  <si>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</si>
  <si>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</si>
  <si>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</si>
  <si>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</si>
  <si>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</si>
  <si>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</si>
  <si>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</si>
  <si>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</si>
  <si>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</si>
  <si>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</si>
  <si>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</si>
  <si>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</si>
  <si>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</si>
  <si>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</si>
  <si>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</si>
  <si>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</si>
  <si>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</si>
  <si>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</si>
  <si>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</si>
  <si>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</si>
  <si>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</si>
  <si>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</si>
  <si>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</si>
  <si>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</si>
  <si>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</si>
  <si>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</si>
  <si>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</si>
  <si>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</si>
  <si>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</si>
  <si>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</si>
  <si>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</si>
  <si>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</si>
  <si>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</si>
  <si>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</si>
  <si>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</si>
  <si>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</si>
  <si>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</si>
  <si>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</si>
  <si>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</si>
  <si>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</si>
  <si>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</si>
  <si>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</si>
  <si>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</si>
  <si>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</si>
  <si>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</si>
  <si>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</si>
  <si>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</si>
  <si>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</si>
  <si>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</si>
  <si>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</si>
  <si>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</si>
  <si>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</si>
  <si>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</si>
  <si>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</si>
  <si>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</si>
  <si>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</si>
  <si>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</si>
  <si>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</si>
  <si>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</si>
  <si>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</si>
  <si>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</si>
  <si>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</si>
  <si>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</si>
  <si>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</si>
  <si>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</si>
  <si>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</si>
  <si>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</si>
  <si>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</si>
  <si>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</si>
  <si>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</si>
  <si>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</si>
  <si>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</si>
  <si>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</si>
  <si>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</si>
  <si>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</si>
  <si>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</si>
  <si>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</si>
  <si>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</si>
  <si>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</si>
  <si>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</si>
  <si>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</si>
  <si>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</si>
  <si>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</si>
  <si>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</si>
  <si>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</si>
  <si>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</si>
  <si>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</si>
  <si>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</si>
  <si>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</si>
  <si>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</si>
  <si>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</si>
  <si>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</si>
  <si>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</si>
  <si>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</si>
  <si>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</si>
  <si>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</si>
  <si>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</si>
  <si>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</si>
  <si>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</si>
  <si>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</si>
  <si>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</si>
  <si>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</si>
  <si>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</si>
  <si>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</si>
  <si>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</si>
  <si>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</si>
  <si>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</si>
  <si>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</si>
  <si>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</si>
  <si>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</si>
  <si>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</si>
  <si>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</si>
  <si>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</si>
  <si>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</si>
  <si>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</si>
  <si>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</si>
  <si>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</si>
  <si>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</si>
  <si>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</si>
  <si>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</si>
  <si>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</si>
  <si>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</si>
  <si>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</si>
  <si>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</si>
  <si>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</si>
  <si>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</si>
  <si>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</si>
  <si>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</si>
  <si>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</si>
  <si>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</si>
  <si>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</si>
  <si>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</si>
  <si>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</si>
  <si>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</si>
  <si>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</si>
  <si>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</si>
  <si>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</si>
  <si>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</si>
  <si>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</si>
  <si>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</si>
  <si>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</si>
  <si>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</si>
  <si>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</si>
  <si>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</si>
  <si>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</si>
  <si>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</si>
  <si>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</si>
  <si>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</si>
  <si>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</si>
  <si>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</si>
  <si>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</si>
  <si>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</si>
  <si>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</si>
  <si>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</si>
  <si>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</si>
  <si>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</si>
  <si>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</si>
  <si>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</si>
  <si>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</si>
  <si>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</si>
  <si>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</si>
  <si>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</si>
  <si>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</si>
  <si>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</si>
  <si>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</si>
  <si>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</si>
  <si>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</si>
  <si>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</si>
  <si>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</si>
  <si>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</si>
  <si>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</si>
  <si>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</si>
  <si>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</si>
  <si>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</si>
  <si>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</si>
  <si>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</si>
  <si>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</si>
  <si>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</si>
  <si>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</si>
  <si>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</si>
  <si>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</si>
  <si>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</si>
  <si>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</si>
  <si>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</si>
  <si>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</si>
  <si>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</si>
  <si>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</si>
  <si>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</si>
  <si>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</si>
  <si>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</si>
  <si>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</si>
  <si>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</si>
  <si>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</si>
  <si>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</si>
  <si>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</si>
  <si>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</si>
  <si>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</si>
  <si>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</si>
  <si>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</si>
  <si>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</si>
  <si>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</si>
  <si>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</si>
  <si>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</si>
  <si>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</si>
  <si>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</si>
  <si>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</si>
  <si>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</si>
  <si>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</si>
  <si>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</si>
  <si>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</si>
  <si>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</si>
  <si>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</si>
  <si>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</si>
  <si>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</si>
  <si>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</si>
  <si>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</si>
  <si>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</si>
  <si>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</si>
  <si>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</si>
  <si>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</si>
  <si>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</si>
  <si>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</si>
  <si>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</si>
  <si>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</si>
  <si>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</si>
  <si>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</si>
  <si>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</si>
  <si>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</si>
  <si>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</si>
  <si>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</si>
  <si>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</si>
  <si>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</si>
  <si>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</si>
  <si>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</si>
  <si>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</si>
  <si>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</si>
  <si>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</si>
  <si>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</si>
  <si>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</si>
  <si>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</si>
  <si>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</si>
  <si>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</si>
  <si>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</si>
  <si>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</si>
  <si>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</si>
  <si>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</si>
  <si>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</si>
  <si>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</si>
  <si>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</si>
  <si>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</si>
  <si>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</si>
  <si>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</si>
  <si>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</si>
  <si>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</si>
  <si>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</si>
  <si>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</si>
  <si>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</si>
  <si>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</si>
  <si>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</si>
  <si>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</si>
  <si>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</si>
  <si>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</si>
  <si>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</si>
  <si>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</si>
  <si>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</si>
  <si>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</si>
  <si>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</si>
  <si>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</si>
  <si>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</si>
  <si>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</si>
  <si>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</si>
  <si>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</si>
  <si>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</si>
  <si>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</si>
  <si>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</si>
  <si>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</si>
  <si>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</si>
  <si>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</si>
  <si>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</si>
  <si>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</si>
  <si>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</si>
  <si>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</si>
  <si>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</si>
  <si>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</si>
  <si>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</si>
  <si>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</si>
  <si>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</si>
  <si>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</si>
  <si>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</si>
  <si>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</si>
  <si>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</si>
  <si>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</si>
  <si>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</si>
  <si>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</si>
  <si>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</si>
  <si>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</si>
  <si>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</si>
  <si>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</si>
  <si>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</si>
  <si>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</si>
  <si>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</si>
  <si>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</si>
  <si>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</si>
  <si>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</si>
  <si>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</si>
  <si>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</si>
  <si>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</si>
  <si>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</si>
  <si>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</si>
  <si>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</si>
  <si>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</si>
  <si>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</si>
  <si>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</si>
  <si>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</si>
  <si>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</si>
  <si>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</si>
  <si>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</si>
  <si>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</si>
  <si>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</si>
  <si>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</si>
  <si>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</si>
  <si>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</si>
  <si>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</si>
  <si>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</si>
  <si>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</si>
  <si>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</si>
  <si>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</si>
  <si>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</si>
  <si>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</si>
  <si>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</si>
  <si>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</si>
  <si>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</si>
  <si>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</si>
  <si>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</si>
  <si>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</si>
  <si>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</si>
  <si>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</si>
  <si>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</si>
  <si>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</si>
  <si>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</si>
  <si>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</si>
  <si>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</si>
  <si>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</si>
  <si>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</si>
  <si>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</si>
  <si>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</si>
  <si>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</si>
  <si>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</si>
  <si>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</si>
  <si>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</si>
  <si>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</si>
  <si>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</si>
  <si>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</si>
  <si>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</si>
  <si>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</si>
  <si>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</si>
  <si>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</si>
  <si>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</si>
  <si>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</si>
  <si>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</si>
  <si>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</si>
  <si>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</si>
  <si>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</si>
  <si>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</si>
  <si>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</si>
  <si>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</si>
  <si>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</si>
  <si>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</si>
  <si>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</si>
  <si>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</si>
  <si>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</si>
  <si>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</si>
  <si>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</si>
  <si>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</si>
  <si>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</si>
  <si>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</si>
  <si>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</si>
  <si>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</si>
  <si>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</si>
  <si>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</si>
  <si>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</si>
  <si>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</si>
  <si>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</si>
  <si>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</si>
  <si>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</si>
  <si>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</si>
  <si>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</si>
  <si>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</si>
  <si>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</si>
  <si>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</si>
  <si>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</si>
  <si>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</si>
  <si>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</si>
  <si>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</si>
  <si>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</si>
  <si>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</si>
  <si>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</si>
  <si>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</si>
  <si>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</si>
  <si>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</si>
  <si>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</si>
  <si>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</si>
  <si>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</si>
  <si>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</si>
  <si>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</si>
  <si>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</si>
  <si>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</si>
  <si>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</si>
  <si>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</si>
  <si>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</si>
  <si>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</si>
  <si>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</si>
  <si>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</si>
  <si>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</si>
  <si>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</si>
  <si>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</si>
  <si>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</si>
  <si>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</si>
  <si>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</si>
  <si>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</si>
  <si>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</si>
  <si>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</si>
  <si>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</si>
  <si>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</si>
  <si>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</si>
  <si>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</si>
  <si>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</si>
  <si>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</si>
  <si>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</si>
  <si>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</si>
  <si>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</si>
  <si>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</si>
  <si>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</si>
  <si>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</si>
  <si>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</si>
  <si>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</si>
  <si>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</si>
  <si>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</si>
  <si>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</si>
  <si>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</si>
  <si>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</si>
  <si>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</si>
  <si>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</si>
  <si>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</si>
  <si>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</si>
  <si>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</si>
  <si>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</si>
  <si>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</si>
  <si>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</si>
  <si>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</si>
  <si>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</si>
  <si>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</si>
  <si>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</si>
  <si>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</si>
  <si>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</si>
  <si>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</si>
  <si>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</si>
  <si>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</si>
  <si>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</si>
  <si>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</si>
  <si>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</si>
  <si>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</si>
  <si>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</si>
  <si>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</si>
  <si>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</si>
  <si>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</si>
  <si>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</si>
  <si>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</si>
  <si>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</si>
  <si>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</si>
  <si>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</si>
  <si>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</si>
  <si>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</si>
  <si>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</si>
  <si>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</si>
  <si>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</si>
  <si>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</si>
  <si>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</si>
  <si>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</si>
  <si>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</si>
  <si>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</si>
  <si>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</si>
  <si>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</si>
  <si>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</si>
  <si>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</si>
  <si>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</si>
  <si>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</si>
  <si>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</si>
  <si>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</si>
  <si>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</si>
  <si>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</si>
  <si>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</si>
  <si>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</si>
  <si>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</si>
  <si>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</si>
  <si>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</si>
  <si>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</si>
  <si>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</si>
  <si>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</si>
  <si>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</si>
  <si>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</si>
  <si>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</si>
  <si>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</si>
  <si>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</si>
  <si>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</si>
  <si>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</si>
  <si>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</si>
  <si>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</si>
  <si>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</si>
  <si>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</si>
  <si>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</si>
  <si>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</si>
  <si>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</si>
  <si>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</si>
  <si>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</si>
  <si>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</si>
  <si>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</si>
  <si>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</si>
  <si>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</si>
  <si>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</si>
  <si>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</si>
  <si>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</si>
  <si>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</si>
  <si>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</si>
  <si>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</si>
  <si>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</si>
  <si>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</si>
  <si>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</si>
  <si>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</si>
  <si>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</si>
  <si>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</si>
  <si>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</si>
  <si>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</si>
  <si>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</si>
  <si>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</si>
  <si>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</si>
  <si>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</si>
  <si>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</si>
  <si>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</si>
  <si>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</si>
  <si>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</si>
  <si>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</si>
  <si>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</si>
  <si>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</si>
  <si>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</si>
  <si>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</si>
  <si>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</si>
  <si>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</si>
  <si>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</si>
  <si>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</si>
  <si>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</si>
  <si>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</si>
  <si>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</si>
  <si>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</si>
  <si>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</si>
  <si>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</si>
  <si>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</si>
  <si>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</si>
  <si>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</si>
  <si>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</si>
  <si>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</si>
  <si>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</si>
  <si>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</si>
  <si>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</si>
  <si>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</si>
  <si>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</si>
  <si>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</si>
  <si>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</si>
  <si>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</si>
  <si>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</si>
  <si>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</si>
  <si>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</si>
  <si>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</si>
  <si>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</si>
  <si>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</si>
  <si>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</si>
  <si>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</si>
  <si>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</si>
  <si>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</si>
  <si>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</si>
  <si>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</si>
  <si>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</si>
  <si>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</si>
  <si>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</si>
  <si>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</si>
  <si>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</si>
  <si>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</si>
  <si>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</si>
  <si>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</si>
  <si>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</si>
  <si>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</si>
  <si>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</si>
  <si>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</si>
  <si>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</si>
  <si>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</si>
  <si>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</si>
  <si>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</si>
  <si>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</si>
  <si>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</si>
  <si>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</si>
  <si>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</si>
  <si>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</si>
  <si>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</si>
  <si>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</si>
  <si>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</si>
  <si>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</si>
  <si>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</si>
  <si>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</si>
  <si>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</si>
  <si>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</si>
  <si>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</si>
  <si>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</si>
  <si>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</si>
  <si>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</si>
  <si>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</si>
  <si>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</si>
  <si>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</si>
  <si>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</si>
  <si>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</si>
  <si>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</si>
  <si>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</si>
  <si>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</si>
  <si>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</si>
  <si>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</si>
  <si>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</si>
  <si>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</si>
  <si>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</si>
  <si>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</si>
  <si>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</si>
  <si>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</si>
  <si>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</si>
  <si>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</si>
  <si>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</si>
  <si>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</si>
  <si>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</si>
  <si>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</si>
  <si>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</si>
  <si>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</si>
  <si>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</si>
  <si>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</si>
  <si>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</si>
  <si>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</si>
  <si>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</si>
  <si>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</si>
  <si>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</si>
  <si>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</si>
  <si>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</si>
  <si>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</si>
  <si>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</si>
  <si>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</si>
  <si>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</si>
  <si>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</si>
  <si>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</si>
  <si>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</si>
  <si>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</si>
  <si>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</si>
  <si>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</si>
  <si>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</si>
  <si>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</si>
  <si>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</si>
  <si>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</si>
  <si>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</si>
  <si>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</si>
  <si>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</si>
  <si>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</si>
  <si>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</si>
  <si>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</si>
  <si>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</si>
  <si>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</si>
  <si>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</si>
  <si>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</si>
  <si>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</si>
  <si>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</si>
  <si>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</si>
  <si>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</si>
  <si>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</si>
  <si>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</si>
  <si>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</si>
  <si>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</si>
  <si>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</si>
  <si>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</si>
  <si>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</si>
  <si>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</si>
  <si>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</si>
  <si>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</si>
  <si>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</si>
  <si>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</si>
  <si>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</si>
  <si>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</si>
  <si>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</si>
  <si>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</si>
  <si>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</si>
  <si>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</si>
  <si>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</si>
  <si>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</si>
  <si>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</si>
  <si>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</si>
  <si>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</si>
  <si>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</si>
  <si>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</si>
  <si>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</si>
  <si>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</si>
  <si>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</si>
  <si>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</si>
  <si>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</si>
  <si>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</si>
  <si>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</si>
  <si>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</si>
  <si>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</si>
  <si>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</si>
  <si>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</si>
  <si>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</si>
  <si>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</si>
  <si>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</si>
  <si>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</si>
  <si>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</si>
  <si>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</si>
  <si>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</si>
  <si>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</si>
  <si>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</si>
  <si>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</si>
  <si>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</si>
  <si>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</si>
  <si>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</si>
  <si>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</si>
  <si>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</si>
  <si>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</si>
  <si>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</si>
  <si>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</si>
  <si>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</si>
  <si>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</si>
  <si>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</si>
  <si>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</si>
  <si>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</si>
  <si>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</si>
  <si>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</si>
  <si>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</si>
  <si>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</si>
  <si>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</si>
  <si>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</si>
  <si>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</si>
  <si>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</si>
  <si>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</si>
  <si>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</si>
  <si>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</si>
  <si>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</si>
  <si>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</si>
  <si>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</si>
  <si>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</si>
  <si>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</si>
  <si>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</si>
  <si>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</si>
  <si>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</si>
  <si>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</si>
  <si>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</si>
  <si>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</si>
  <si>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</si>
  <si>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</si>
  <si>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</si>
  <si>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</si>
  <si>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</si>
  <si>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</si>
  <si>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</si>
  <si>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</si>
  <si>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</si>
  <si>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</si>
  <si>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</si>
  <si>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</si>
  <si>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</si>
  <si>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</si>
  <si>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</si>
  <si>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</si>
  <si>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</si>
  <si>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</si>
  <si>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</si>
  <si>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</si>
  <si>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</si>
  <si>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</si>
  <si>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</si>
  <si>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</si>
  <si>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</si>
  <si>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</si>
  <si>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</si>
  <si>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</si>
  <si>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</si>
  <si>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</si>
  <si>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</si>
  <si>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</si>
  <si>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</si>
  <si>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</si>
  <si>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</si>
  <si>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</si>
  <si>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</si>
  <si>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</si>
  <si>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</si>
  <si>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</si>
  <si>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</si>
  <si>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</si>
  <si>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</si>
  <si>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</si>
  <si>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</si>
  <si>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</si>
  <si>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</si>
  <si>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</si>
  <si>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</si>
  <si>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</si>
  <si>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</si>
  <si>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</si>
  <si>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</si>
  <si>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</si>
  <si>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</si>
  <si>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</si>
  <si>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</si>
  <si>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</si>
  <si>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</si>
  <si>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</si>
  <si>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</si>
  <si>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</si>
  <si>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</si>
  <si>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</si>
  <si>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</si>
  <si>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</si>
  <si>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</si>
  <si>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</si>
  <si>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</si>
  <si>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</si>
  <si>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</si>
  <si>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</si>
  <si>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</si>
  <si>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</si>
  <si>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</si>
  <si>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</si>
  <si>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</si>
  <si>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</si>
  <si>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</si>
  <si>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</si>
  <si>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</si>
  <si>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</si>
  <si>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</si>
  <si>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</si>
  <si>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</si>
  <si>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</si>
  <si>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</si>
  <si>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</si>
  <si>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</si>
  <si>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</si>
  <si>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</si>
  <si>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</si>
  <si>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</si>
  <si>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</si>
  <si>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</si>
  <si>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</si>
  <si>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</si>
  <si>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</si>
  <si>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</si>
  <si>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</si>
  <si>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</si>
  <si>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</si>
  <si>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</si>
  <si>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</si>
  <si>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</si>
  <si>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</si>
  <si>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</si>
  <si>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</si>
  <si>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</si>
  <si>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</si>
  <si>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</si>
  <si>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</si>
  <si>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</si>
  <si>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</si>
  <si>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</si>
  <si>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</si>
  <si>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</si>
  <si>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</si>
  <si>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</si>
  <si>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</si>
  <si>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</si>
  <si>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</si>
  <si>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</si>
  <si>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</si>
  <si>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</si>
  <si>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</si>
  <si>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</si>
  <si>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</si>
  <si>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</si>
  <si>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</si>
  <si>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</si>
  <si>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</si>
  <si>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</si>
  <si>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</si>
  <si>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</si>
  <si>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</si>
  <si>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</si>
  <si>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</si>
  <si>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</si>
  <si>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</si>
  <si>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</si>
  <si>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</si>
  <si>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</si>
  <si>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</si>
  <si>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</si>
  <si>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</si>
  <si>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</si>
  <si>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</si>
  <si>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</si>
  <si>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</si>
  <si>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</si>
  <si>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</si>
  <si>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</si>
  <si>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</si>
  <si>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</si>
  <si>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</si>
  <si>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</si>
  <si>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</si>
  <si>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</si>
  <si>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</si>
  <si>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</si>
  <si>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</si>
  <si>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</si>
  <si>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</si>
  <si>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</si>
  <si>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</si>
  <si>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</si>
  <si>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</si>
  <si>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</si>
  <si>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</si>
  <si>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</si>
  <si>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</si>
  <si>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</si>
  <si>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</si>
  <si>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</si>
  <si>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</si>
  <si>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</si>
  <si>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</si>
  <si>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</si>
  <si>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</si>
  <si>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</si>
  <si>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</si>
  <si>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</si>
  <si>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</si>
  <si>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</si>
  <si>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</si>
  <si>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</si>
  <si>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</si>
  <si>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</si>
  <si>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</si>
  <si>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</si>
  <si>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</si>
  <si>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</si>
  <si>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</si>
  <si>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</si>
  <si>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</si>
  <si>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</si>
  <si>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</si>
  <si>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</si>
  <si>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</si>
  <si>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</si>
  <si>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</si>
  <si>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</si>
  <si>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</si>
  <si>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</si>
  <si>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</si>
  <si>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</si>
  <si>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</si>
  <si>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</si>
  <si>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</si>
  <si>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</si>
  <si>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</si>
  <si>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</si>
  <si>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</si>
  <si>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</si>
  <si>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</si>
  <si>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</si>
  <si>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</si>
  <si>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</si>
  <si>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</si>
  <si>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</si>
  <si>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</si>
  <si>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</si>
  <si>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</si>
  <si>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</si>
  <si>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</si>
  <si>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</si>
  <si>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</si>
  <si>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</si>
  <si>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</si>
  <si>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</si>
  <si>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</si>
  <si>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</si>
  <si>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</si>
  <si>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</si>
  <si>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</si>
  <si>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</si>
  <si>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</si>
  <si>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</si>
  <si>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</si>
  <si>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</si>
  <si>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</si>
  <si>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</si>
  <si>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</si>
  <si>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</si>
  <si>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</si>
  <si>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</si>
  <si>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</si>
  <si>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</si>
  <si>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</si>
  <si>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</si>
  <si>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</si>
  <si>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</si>
  <si>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</si>
  <si>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</si>
  <si>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</si>
  <si>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</si>
  <si>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</si>
  <si>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</si>
  <si>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</si>
  <si>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</si>
  <si>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</si>
  <si>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</si>
  <si>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</si>
  <si>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</si>
  <si>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</si>
  <si>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</si>
  <si>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</si>
  <si>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</si>
  <si>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</si>
  <si>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</si>
  <si>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</si>
  <si>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</si>
  <si>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</si>
  <si>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</si>
  <si>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</si>
  <si>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</si>
  <si>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</si>
  <si>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</si>
  <si>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</si>
  <si>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</si>
  <si>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</si>
  <si>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</si>
  <si>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</si>
  <si>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</si>
  <si>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</si>
  <si>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</si>
  <si>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</si>
  <si>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</si>
  <si>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</si>
  <si>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</si>
  <si>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</si>
  <si>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</si>
  <si>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</si>
  <si>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</si>
  <si>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</si>
  <si>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</si>
  <si>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</si>
  <si>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</si>
  <si>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</si>
  <si>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</si>
  <si>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</si>
  <si>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</si>
  <si>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</si>
  <si>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</si>
  <si>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</si>
  <si>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</si>
  <si>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</si>
  <si>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</si>
  <si>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</si>
  <si>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</si>
  <si>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</si>
  <si>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</si>
  <si>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</si>
  <si>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</si>
  <si>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</si>
  <si>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</si>
  <si>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</si>
  <si>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</si>
  <si>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</si>
  <si>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</si>
  <si>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</si>
  <si>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</si>
  <si>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</si>
  <si>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</si>
  <si>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</si>
  <si>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</si>
  <si>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</si>
  <si>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</si>
  <si>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</si>
  <si>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</si>
  <si>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</si>
  <si>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</si>
  <si>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</si>
  <si>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</si>
  <si>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</si>
  <si>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</si>
  <si>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</si>
  <si>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</si>
  <si>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</si>
  <si>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</si>
  <si>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</si>
  <si>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</si>
  <si>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</si>
  <si>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</si>
  <si>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</si>
  <si>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</si>
  <si>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</si>
  <si>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</si>
  <si>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</si>
  <si>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</si>
  <si>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</si>
  <si>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</si>
  <si>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</si>
  <si>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</si>
  <si>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</si>
  <si>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</si>
  <si>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</si>
  <si>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</si>
  <si>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</si>
  <si>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</si>
  <si>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</si>
  <si>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</si>
  <si>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</si>
  <si>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</si>
  <si>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</si>
  <si>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</si>
  <si>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</si>
  <si>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</si>
  <si>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</si>
  <si>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</si>
  <si>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</si>
  <si>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</si>
  <si>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</si>
  <si>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</si>
  <si>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</si>
  <si>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</si>
  <si>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</si>
  <si>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</si>
  <si>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</si>
  <si>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</si>
  <si>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</si>
  <si>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</si>
  <si>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</si>
  <si>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</si>
  <si>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</si>
  <si>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</si>
  <si>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</si>
  <si>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</si>
  <si>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</si>
  <si>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</si>
  <si>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</si>
  <si>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</si>
  <si>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</si>
  <si>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</si>
  <si>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</si>
  <si>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</si>
  <si>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</si>
  <si>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</si>
  <si>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</si>
  <si>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</si>
  <si>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</si>
  <si>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</si>
  <si>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</si>
  <si>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</si>
  <si>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</si>
  <si>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</si>
  <si>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</si>
  <si>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</si>
  <si>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</si>
  <si>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</si>
  <si>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</si>
  <si>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</si>
  <si>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</si>
  <si>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</si>
  <si>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</si>
  <si>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</si>
  <si>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</si>
  <si>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</si>
  <si>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</si>
  <si>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</si>
  <si>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</si>
  <si>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</si>
  <si>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</si>
  <si>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</si>
  <si>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</si>
  <si>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</si>
  <si>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</si>
  <si>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</si>
  <si>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</si>
  <si>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</si>
  <si>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</si>
  <si>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</si>
  <si>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</si>
  <si>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</si>
  <si>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</si>
  <si>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</si>
  <si>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</si>
  <si>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</si>
  <si>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</si>
  <si>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</si>
  <si>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</si>
  <si>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</si>
  <si>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</si>
  <si>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</si>
  <si>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</si>
  <si>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</si>
  <si>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</si>
  <si>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</si>
  <si>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</si>
  <si>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</si>
  <si>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</si>
  <si>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</si>
  <si>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</si>
  <si>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</si>
  <si>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</si>
  <si>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</si>
  <si>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</si>
  <si>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</si>
  <si>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</si>
  <si>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</si>
  <si>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</si>
  <si>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</si>
  <si>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</si>
  <si>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</si>
  <si>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</si>
  <si>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</si>
  <si>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</si>
  <si>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</si>
  <si>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</si>
  <si>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</si>
  <si>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</si>
  <si>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</si>
  <si>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</si>
  <si>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</si>
  <si>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</si>
  <si>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</si>
  <si>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</si>
  <si>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</si>
  <si>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</si>
  <si>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</si>
  <si>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</si>
  <si>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</si>
  <si>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</si>
  <si>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</si>
  <si>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</si>
  <si>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</si>
  <si>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</si>
  <si>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</si>
  <si>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</si>
  <si>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</si>
  <si>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</si>
  <si>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</si>
  <si>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</si>
  <si>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</si>
  <si>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</si>
  <si>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</si>
  <si>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</si>
  <si>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</si>
  <si>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</si>
  <si>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</si>
  <si>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</si>
  <si>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</si>
  <si>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</si>
  <si>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</si>
  <si>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</si>
  <si>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</si>
  <si>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</si>
  <si>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</si>
  <si>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</si>
  <si>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</si>
  <si>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</si>
  <si>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</si>
  <si>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</si>
  <si>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</si>
  <si>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</si>
  <si>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</si>
  <si>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</si>
  <si>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</si>
  <si>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</si>
  <si>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</si>
  <si>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</si>
  <si>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</si>
  <si>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</si>
  <si>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</si>
  <si>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</si>
  <si>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</si>
  <si>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</si>
  <si>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</si>
  <si>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</si>
  <si>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</si>
  <si>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</si>
  <si>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</si>
  <si>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</si>
  <si>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</si>
  <si>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</si>
  <si>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</si>
  <si>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</si>
  <si>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</si>
  <si>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</si>
  <si>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</si>
  <si>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</si>
  <si>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</si>
  <si>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</si>
  <si>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</si>
  <si>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</si>
  <si>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</si>
  <si>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</si>
  <si>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</si>
  <si>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</si>
  <si>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</si>
  <si>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</si>
  <si>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</si>
  <si>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</si>
  <si>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</si>
  <si>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</si>
  <si>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</si>
  <si>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</si>
  <si>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</si>
  <si>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</si>
  <si>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</si>
  <si>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</si>
  <si>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</si>
  <si>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</si>
  <si>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</si>
  <si>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</si>
  <si>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</si>
  <si>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</si>
  <si>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</si>
  <si>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 xml:space="preserve">สำหรับเดือน พฤศจิกายน  2564  ปีงบประมาณ 2565 (ข้อมูล ณ วันที่ 26 ธันวาคม 2564 เวลา 09.30 น.) 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</si>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</sst>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7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3" xfId="1" applyNumberFormat="1" applyFont="1" applyFill="1" applyBorder="1"/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43" fontId="11" fillId="20" borderId="0" xfId="1" applyFont="1" applyFill="1"/>
    <xf numFmtId="2" fontId="10" fillId="0" borderId="0" xfId="0" applyNumberFormat="1" applyFont="1" applyFill="1" applyBorder="1"/>
    <xf numFmtId="0" fontId="0" fillId="21" borderId="0" xfId="0" applyFill="1"/>
    <xf numFmtId="0" fontId="0" fillId="21" borderId="19" xfId="0" applyFill="1" applyBorder="1" applyAlignment="1">
      <alignment vertical="center"/>
    </xf>
    <xf numFmtId="0" fontId="0" fillId="21" borderId="20" xfId="0" applyFill="1" applyBorder="1" applyAlignment="1">
      <alignment vertical="center"/>
    </xf>
    <xf numFmtId="0" fontId="24" fillId="23" borderId="1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left" vertical="top"/>
    </xf>
    <xf numFmtId="0" fontId="25" fillId="25" borderId="18" xfId="0" applyFont="1" applyFill="1" applyBorder="1" applyAlignment="1">
      <alignment horizontal="left" vertical="top"/>
    </xf>
    <xf numFmtId="0" fontId="21" fillId="22" borderId="27" xfId="0" applyFont="1" applyFill="1" applyBorder="1" applyAlignment="1">
      <alignment horizontal="center" vertical="center"/>
    </xf>
    <xf numFmtId="0" fontId="0" fillId="21" borderId="28" xfId="0" applyFill="1" applyBorder="1"/>
    <xf numFmtId="0" fontId="0" fillId="21" borderId="29" xfId="0" applyFill="1" applyBorder="1"/>
    <xf numFmtId="0" fontId="23" fillId="21" borderId="30" xfId="0" applyFont="1" applyFill="1" applyBorder="1" applyAlignment="1">
      <alignment horizontal="left" vertical="center" wrapText="1"/>
    </xf>
    <xf numFmtId="0" fontId="0" fillId="21" borderId="31" xfId="0" applyFill="1" applyBorder="1"/>
    <xf numFmtId="0" fontId="24" fillId="23" borderId="30" xfId="0" applyFont="1" applyFill="1" applyBorder="1" applyAlignment="1">
      <alignment horizontal="center" vertical="center" wrapText="1"/>
    </xf>
    <xf numFmtId="17" fontId="24" fillId="23" borderId="32" xfId="0" applyNumberFormat="1" applyFont="1" applyFill="1" applyBorder="1" applyAlignment="1">
      <alignment horizontal="center" vertical="center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5" fillId="25" borderId="30" xfId="0" applyFont="1" applyFill="1" applyBorder="1" applyAlignment="1">
      <alignment horizontal="left" vertical="top"/>
    </xf>
    <xf numFmtId="0" fontId="26" fillId="25" borderId="32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5" borderId="34" xfId="7" applyFill="1" applyBorder="1" applyAlignment="1">
      <alignment horizontal="center" vertical="top"/>
    </xf>
    <xf numFmtId="0" fontId="26" fillId="25" borderId="36" xfId="7" applyFill="1" applyBorder="1" applyAlignment="1">
      <alignment horizontal="center" vertical="top"/>
    </xf>
    <xf numFmtId="0" fontId="26" fillId="24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vertical="top" wrapText="1"/>
    </xf>
    <xf numFmtId="0" fontId="25" fillId="25" borderId="20" xfId="0" applyFont="1" applyFill="1" applyBorder="1" applyAlignment="1">
      <alignment vertical="top" wrapText="1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3" fillId="21" borderId="19" xfId="0" applyFont="1" applyFill="1" applyBorder="1" applyAlignment="1">
      <alignment horizontal="left" vertical="center" wrapText="1"/>
    </xf>
    <xf numFmtId="0" fontId="23" fillId="21" borderId="20" xfId="0" applyFont="1" applyFill="1" applyBorder="1" applyAlignment="1">
      <alignment horizontal="left" vertical="center" wrapText="1"/>
    </xf>
    <xf numFmtId="0" fontId="24" fillId="23" borderId="19" xfId="0" applyFont="1" applyFill="1" applyBorder="1" applyAlignment="1">
      <alignment horizontal="center" vertical="center" wrapText="1"/>
    </xf>
    <xf numFmtId="0" fontId="24" fillId="23" borderId="20" xfId="0" applyFont="1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vertical="center" wrapText="1"/>
    </xf>
    <xf numFmtId="0" fontId="22" fillId="21" borderId="43" xfId="0" applyFont="1" applyFill="1" applyBorder="1" applyAlignment="1">
      <alignment vertical="center" wrapText="1"/>
    </xf>
    <xf numFmtId="0" fontId="22" fillId="21" borderId="44" xfId="0" applyFont="1" applyFill="1" applyBorder="1" applyAlignment="1">
      <alignment vertical="center" wrapText="1"/>
    </xf>
    <xf numFmtId="0" fontId="25" fillId="25" borderId="33" xfId="0" applyFont="1" applyFill="1" applyBorder="1" applyAlignment="1">
      <alignment horizontal="left" vertical="top"/>
    </xf>
    <xf numFmtId="0" fontId="25" fillId="25" borderId="35" xfId="0" applyFont="1" applyFill="1" applyBorder="1" applyAlignment="1">
      <alignment horizontal="left" vertical="top"/>
    </xf>
    <xf numFmtId="0" fontId="25" fillId="25" borderId="23" xfId="0" applyFont="1" applyFill="1" applyBorder="1" applyAlignment="1">
      <alignment vertical="top" wrapText="1"/>
    </xf>
    <xf numFmtId="0" fontId="25" fillId="25" borderId="24" xfId="0" applyFont="1" applyFill="1" applyBorder="1" applyAlignment="1">
      <alignment vertical="top" wrapText="1"/>
    </xf>
    <xf numFmtId="0" fontId="25" fillId="25" borderId="25" xfId="0" applyFont="1" applyFill="1" applyBorder="1" applyAlignment="1">
      <alignment vertical="top" wrapText="1"/>
    </xf>
    <xf numFmtId="0" fontId="25" fillId="25" borderId="26" xfId="0" applyFont="1" applyFill="1" applyBorder="1" applyAlignment="1">
      <alignment vertical="top" wrapText="1"/>
    </xf>
    <xf numFmtId="0" fontId="25" fillId="25" borderId="21" xfId="0" applyFont="1" applyFill="1" applyBorder="1" applyAlignment="1">
      <alignment horizontal="left" vertical="top"/>
    </xf>
    <xf numFmtId="0" fontId="25" fillId="25" borderId="22" xfId="0" applyFont="1" applyFill="1" applyBorder="1" applyAlignment="1">
      <alignment horizontal="left" vertical="top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4" borderId="37" xfId="0" applyFont="1" applyFill="1" applyBorder="1" applyAlignment="1">
      <alignment horizontal="left" vertical="top"/>
    </xf>
    <xf numFmtId="0" fontId="25" fillId="24" borderId="38" xfId="0" applyFont="1" applyFill="1" applyBorder="1" applyAlignment="1">
      <alignment vertical="top" wrapText="1"/>
    </xf>
    <xf numFmtId="0" fontId="25" fillId="24" borderId="39" xfId="0" applyFont="1" applyFill="1" applyBorder="1" applyAlignment="1">
      <alignment vertical="top" wrapText="1"/>
    </xf>
    <xf numFmtId="0" fontId="25" fillId="24" borderId="40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สำหรับเดือนพฤศจิกายน</a:t>
            </a:r>
            <a:r>
              <a:rPr lang="th-TH" baseline="0"/>
              <a:t>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4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89648"/>
        <c:axId val="-9482032"/>
      </c:barChart>
      <c:catAx>
        <c:axId val="-948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9482032"/>
        <c:crosses val="autoZero"/>
        <c:auto val="1"/>
        <c:lblAlgn val="ctr"/>
        <c:lblOffset val="100"/>
        <c:noMultiLvlLbl val="0"/>
      </c:catAx>
      <c:valAx>
        <c:axId val="-94820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948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opLeftCell="K1" zoomScale="94" zoomScaleNormal="94" workbookViewId="0">
      <selection sqref="A1:AC1048576"/>
    </sheetView>
  </sheetViews>
  <sheetFormatPr defaultRowHeight="13.8" x14ac:dyDescent="0.25"/>
  <cols>
    <col min="1" max="1" width="26.3984375" bestFit="1" customWidth="1"/>
  </cols>
  <sheetData>
    <row r="1" spans="1:29" x14ac:dyDescent="0.25">
      <c r="A1" t="s">
        <v>2445</v>
      </c>
      <c r="B1" t="s">
        <v>2446</v>
      </c>
      <c r="C1" t="s">
        <v>2447</v>
      </c>
      <c r="D1" t="s">
        <v>2448</v>
      </c>
      <c r="E1" t="s">
        <v>2449</v>
      </c>
      <c r="F1" t="s">
        <v>2450</v>
      </c>
      <c r="G1" t="s">
        <v>2451</v>
      </c>
      <c r="H1" t="s">
        <v>2452</v>
      </c>
      <c r="I1" t="s">
        <v>2453</v>
      </c>
      <c r="J1" t="s">
        <v>2454</v>
      </c>
      <c r="K1" t="s">
        <v>2455</v>
      </c>
      <c r="L1" t="s">
        <v>2456</v>
      </c>
      <c r="M1" t="s">
        <v>2457</v>
      </c>
      <c r="N1" t="s">
        <v>2458</v>
      </c>
      <c r="O1" t="s">
        <v>2459</v>
      </c>
      <c r="P1" t="s">
        <v>2460</v>
      </c>
      <c r="Q1" t="s">
        <v>2461</v>
      </c>
      <c r="R1" t="s">
        <v>2462</v>
      </c>
      <c r="S1" t="s">
        <v>2463</v>
      </c>
      <c r="T1" t="s">
        <v>2464</v>
      </c>
      <c r="U1" t="s">
        <v>2465</v>
      </c>
      <c r="V1" t="s">
        <v>2466</v>
      </c>
      <c r="W1" t="s">
        <v>2467</v>
      </c>
      <c r="X1" t="s">
        <v>2468</v>
      </c>
      <c r="Y1" t="s">
        <v>2469</v>
      </c>
      <c r="Z1" t="s">
        <v>2470</v>
      </c>
      <c r="AA1" t="s">
        <v>2471</v>
      </c>
      <c r="AB1" t="s">
        <v>2472</v>
      </c>
      <c r="AC1" t="s">
        <v>2473</v>
      </c>
    </row>
    <row r="2" spans="1:29" x14ac:dyDescent="0.25">
      <c r="A2" t="s">
        <v>2474</v>
      </c>
      <c r="B2" t="s">
        <v>2475</v>
      </c>
      <c r="C2" t="s">
        <v>2476</v>
      </c>
      <c r="D2" t="s">
        <v>2477</v>
      </c>
      <c r="E2" t="s">
        <v>2478</v>
      </c>
      <c r="F2" t="s">
        <v>2479</v>
      </c>
      <c r="G2" t="s">
        <v>2480</v>
      </c>
      <c r="H2" t="s">
        <v>2481</v>
      </c>
      <c r="I2" t="s">
        <v>2482</v>
      </c>
      <c r="J2" t="s">
        <v>2483</v>
      </c>
      <c r="K2" t="s">
        <v>2484</v>
      </c>
      <c r="L2" t="s">
        <v>2485</v>
      </c>
      <c r="M2" t="s">
        <v>2486</v>
      </c>
      <c r="N2" t="s">
        <v>2487</v>
      </c>
      <c r="O2" t="s">
        <v>2488</v>
      </c>
      <c r="P2" t="s">
        <v>2489</v>
      </c>
      <c r="Q2" t="s">
        <v>2490</v>
      </c>
      <c r="R2" t="s">
        <v>2491</v>
      </c>
      <c r="S2" t="s">
        <v>2492</v>
      </c>
      <c r="T2" t="s">
        <v>2493</v>
      </c>
      <c r="U2" t="s">
        <v>2494</v>
      </c>
      <c r="V2" t="s">
        <v>2495</v>
      </c>
      <c r="W2" t="s">
        <v>2496</v>
      </c>
      <c r="X2" t="s">
        <v>2497</v>
      </c>
      <c r="Y2" t="s">
        <v>2498</v>
      </c>
      <c r="Z2" t="s">
        <v>2499</v>
      </c>
      <c r="AA2" t="s">
        <v>2500</v>
      </c>
      <c r="AB2" t="s">
        <v>2501</v>
      </c>
      <c r="AC2" t="s">
        <v>2502</v>
      </c>
    </row>
    <row r="3" spans="1:29" x14ac:dyDescent="0.25">
      <c r="A3" t="s">
        <v>2503</v>
      </c>
      <c r="B3">
        <v>34175713.539999999</v>
      </c>
      <c r="C3">
        <v>5137124.72</v>
      </c>
      <c r="D3">
        <v>4709169.8099999996</v>
      </c>
      <c r="E3">
        <v>21469</v>
      </c>
      <c r="F3">
        <v>63709163.590000004</v>
      </c>
      <c r="G3">
        <v>31312403.390000001</v>
      </c>
      <c r="H3">
        <v>74000</v>
      </c>
      <c r="I3">
        <v>123687</v>
      </c>
      <c r="J3">
        <v>956.8</v>
      </c>
      <c r="K3">
        <v>271320</v>
      </c>
      <c r="L3">
        <v>15446552.960000001</v>
      </c>
      <c r="M3">
        <v>241212.53</v>
      </c>
      <c r="N3">
        <v>551</v>
      </c>
      <c r="O3">
        <v>1462467.19</v>
      </c>
      <c r="P3">
        <v>6162741.8799999999</v>
      </c>
      <c r="Q3">
        <v>118185965.23999999</v>
      </c>
      <c r="R3">
        <v>294</v>
      </c>
      <c r="S3">
        <v>10079818.529999999</v>
      </c>
      <c r="T3">
        <v>282010</v>
      </c>
      <c r="U3">
        <v>2407.7800000000002</v>
      </c>
      <c r="V3">
        <v>12256877.5</v>
      </c>
      <c r="W3">
        <v>443281.95</v>
      </c>
      <c r="X3">
        <v>16252898.869999999</v>
      </c>
      <c r="Y3">
        <v>46154</v>
      </c>
      <c r="Z3">
        <v>7168</v>
      </c>
      <c r="AA3">
        <v>6839955.8200000003</v>
      </c>
      <c r="AB3">
        <v>2268704.4</v>
      </c>
      <c r="AC3">
        <v>28613.72</v>
      </c>
    </row>
    <row r="4" spans="1:29" x14ac:dyDescent="0.25">
      <c r="A4" t="s">
        <v>2504</v>
      </c>
      <c r="B4">
        <v>49294.17</v>
      </c>
      <c r="F4">
        <v>1119443.67</v>
      </c>
      <c r="G4">
        <v>178.85</v>
      </c>
      <c r="M4">
        <v>0</v>
      </c>
      <c r="P4">
        <v>-1659785.21</v>
      </c>
      <c r="Q4">
        <v>2794467.22</v>
      </c>
      <c r="S4">
        <v>2260</v>
      </c>
      <c r="V4">
        <v>111840</v>
      </c>
      <c r="W4">
        <v>66528</v>
      </c>
      <c r="X4">
        <v>133488</v>
      </c>
      <c r="AA4">
        <v>2260</v>
      </c>
      <c r="AB4">
        <v>10645.32</v>
      </c>
    </row>
    <row r="5" spans="1:29" x14ac:dyDescent="0.25">
      <c r="A5" t="s">
        <v>2505</v>
      </c>
      <c r="B5">
        <v>16109.79</v>
      </c>
      <c r="D5">
        <v>3640</v>
      </c>
      <c r="F5">
        <v>2527553.7200000002</v>
      </c>
      <c r="G5">
        <v>21335.55</v>
      </c>
      <c r="M5">
        <v>39151</v>
      </c>
      <c r="P5">
        <v>1714351.49</v>
      </c>
      <c r="Q5">
        <v>840540.25</v>
      </c>
      <c r="U5">
        <v>22.96</v>
      </c>
      <c r="V5">
        <v>210627</v>
      </c>
      <c r="X5">
        <v>210627</v>
      </c>
      <c r="Z5">
        <v>2260</v>
      </c>
      <c r="AB5">
        <v>23166.639999999999</v>
      </c>
    </row>
    <row r="6" spans="1:29" x14ac:dyDescent="0.25">
      <c r="A6" t="s">
        <v>2506</v>
      </c>
      <c r="B6">
        <v>323.25</v>
      </c>
      <c r="F6">
        <v>423804.18</v>
      </c>
      <c r="G6">
        <v>3</v>
      </c>
      <c r="L6">
        <v>13200</v>
      </c>
      <c r="P6">
        <v>-1704605.67</v>
      </c>
      <c r="Q6">
        <v>2129382.7599999998</v>
      </c>
      <c r="V6">
        <v>164540</v>
      </c>
      <c r="W6">
        <v>253816</v>
      </c>
      <c r="X6">
        <v>232140</v>
      </c>
      <c r="AA6">
        <v>23716</v>
      </c>
      <c r="AB6">
        <v>13846.66</v>
      </c>
    </row>
    <row r="7" spans="1:29" x14ac:dyDescent="0.25">
      <c r="A7" t="s">
        <v>2507</v>
      </c>
      <c r="B7">
        <v>19.32</v>
      </c>
      <c r="F7">
        <v>5069300</v>
      </c>
      <c r="G7">
        <v>-12191.31</v>
      </c>
      <c r="M7">
        <v>6</v>
      </c>
      <c r="O7">
        <v>-199699.61</v>
      </c>
      <c r="P7">
        <v>5274593.1500000004</v>
      </c>
      <c r="V7">
        <v>130295.5</v>
      </c>
      <c r="W7">
        <v>44000</v>
      </c>
      <c r="X7">
        <v>130295.5</v>
      </c>
      <c r="AB7">
        <v>17771.53</v>
      </c>
    </row>
    <row r="10" spans="1:29" x14ac:dyDescent="0.25">
      <c r="A10" t="s">
        <v>167</v>
      </c>
      <c r="B10">
        <v>1535774.34</v>
      </c>
      <c r="C10">
        <v>72794</v>
      </c>
      <c r="D10">
        <v>171167.26</v>
      </c>
      <c r="F10">
        <v>238986.4</v>
      </c>
      <c r="G10">
        <v>444159.48</v>
      </c>
      <c r="L10">
        <v>428568</v>
      </c>
      <c r="M10">
        <v>293.58</v>
      </c>
      <c r="P10">
        <v>-518828.81</v>
      </c>
      <c r="Q10">
        <v>2551638.71</v>
      </c>
      <c r="S10">
        <v>330562.45</v>
      </c>
      <c r="V10">
        <v>383110.8</v>
      </c>
      <c r="X10">
        <v>438971.8</v>
      </c>
      <c r="AA10">
        <v>214364.73</v>
      </c>
      <c r="AB10">
        <v>66091.05</v>
      </c>
    </row>
    <row r="11" spans="1:29" x14ac:dyDescent="0.25">
      <c r="A11" t="s">
        <v>169</v>
      </c>
      <c r="B11">
        <v>835209.49</v>
      </c>
      <c r="C11">
        <v>0</v>
      </c>
      <c r="D11">
        <v>259920.87</v>
      </c>
      <c r="F11">
        <v>1994009.19</v>
      </c>
      <c r="G11">
        <v>917612.97</v>
      </c>
      <c r="L11">
        <v>156459</v>
      </c>
      <c r="M11">
        <v>144.38</v>
      </c>
      <c r="P11">
        <v>1710583.82</v>
      </c>
      <c r="Q11">
        <v>2241809.08</v>
      </c>
      <c r="S11">
        <v>214923.62</v>
      </c>
      <c r="T11">
        <v>36000</v>
      </c>
      <c r="V11">
        <v>211280</v>
      </c>
      <c r="X11">
        <v>267094</v>
      </c>
      <c r="Y11">
        <v>8336</v>
      </c>
      <c r="AA11">
        <v>196585.07</v>
      </c>
      <c r="AB11">
        <v>76832.31</v>
      </c>
    </row>
    <row r="12" spans="1:29" x14ac:dyDescent="0.25">
      <c r="A12" t="s">
        <v>171</v>
      </c>
      <c r="B12">
        <v>532822.48</v>
      </c>
      <c r="C12">
        <v>508976.24</v>
      </c>
      <c r="D12">
        <v>58919.6</v>
      </c>
      <c r="F12">
        <v>989150.1</v>
      </c>
      <c r="G12">
        <v>637296.06000000006</v>
      </c>
      <c r="I12">
        <v>0</v>
      </c>
      <c r="L12">
        <v>675656.29</v>
      </c>
      <c r="M12">
        <v>0</v>
      </c>
      <c r="P12">
        <v>3378486.76</v>
      </c>
      <c r="Q12">
        <v>-1390481.55</v>
      </c>
      <c r="S12">
        <v>564176.02</v>
      </c>
      <c r="V12">
        <v>235480</v>
      </c>
      <c r="X12">
        <v>284163</v>
      </c>
      <c r="Y12">
        <v>1698</v>
      </c>
      <c r="Z12">
        <v>4908</v>
      </c>
      <c r="AA12">
        <v>293901.38</v>
      </c>
      <c r="AB12">
        <v>51302.66</v>
      </c>
    </row>
    <row r="13" spans="1:29" x14ac:dyDescent="0.25">
      <c r="A13" t="s">
        <v>173</v>
      </c>
      <c r="B13">
        <v>1222007.22</v>
      </c>
      <c r="C13">
        <v>23373.19</v>
      </c>
      <c r="D13">
        <v>85944.21</v>
      </c>
      <c r="F13">
        <v>301811.84999999998</v>
      </c>
      <c r="G13">
        <v>469743.91</v>
      </c>
      <c r="I13">
        <v>0</v>
      </c>
      <c r="L13">
        <v>168653.59</v>
      </c>
      <c r="M13">
        <v>-1179.8599999999999</v>
      </c>
      <c r="P13">
        <v>-35303.440000000002</v>
      </c>
      <c r="Q13">
        <v>1997230.39</v>
      </c>
      <c r="S13">
        <v>148959.17000000001</v>
      </c>
      <c r="V13">
        <v>205893.8</v>
      </c>
      <c r="X13">
        <v>290991.8</v>
      </c>
      <c r="AA13">
        <v>54157.07</v>
      </c>
      <c r="AB13">
        <v>63196.03</v>
      </c>
    </row>
    <row r="14" spans="1:29" x14ac:dyDescent="0.25">
      <c r="A14" t="s">
        <v>175</v>
      </c>
      <c r="B14">
        <v>899956.8</v>
      </c>
      <c r="C14">
        <v>14995.27</v>
      </c>
      <c r="D14">
        <v>73492.27</v>
      </c>
      <c r="F14">
        <v>431128.56</v>
      </c>
      <c r="G14">
        <v>276129.48</v>
      </c>
      <c r="I14">
        <v>0</v>
      </c>
      <c r="L14">
        <v>391987.12</v>
      </c>
      <c r="M14">
        <v>1561.05</v>
      </c>
      <c r="P14">
        <v>-1133179.44</v>
      </c>
      <c r="Q14">
        <v>2502473.91</v>
      </c>
      <c r="S14">
        <v>273490.03999999998</v>
      </c>
      <c r="T14">
        <v>49230</v>
      </c>
      <c r="V14">
        <v>320820.40000000002</v>
      </c>
      <c r="X14">
        <v>448274.4</v>
      </c>
      <c r="AA14">
        <v>219237.14</v>
      </c>
      <c r="AB14">
        <v>31549.16</v>
      </c>
    </row>
    <row r="15" spans="1:29" x14ac:dyDescent="0.25">
      <c r="A15" t="s">
        <v>177</v>
      </c>
      <c r="B15">
        <v>797029.58</v>
      </c>
      <c r="C15">
        <v>28129</v>
      </c>
      <c r="D15">
        <v>346494.15</v>
      </c>
      <c r="F15">
        <v>188678.42</v>
      </c>
      <c r="G15">
        <v>769517.82</v>
      </c>
      <c r="L15">
        <v>147896.76999999999</v>
      </c>
      <c r="M15">
        <v>12076.11</v>
      </c>
      <c r="P15">
        <v>-413167.98</v>
      </c>
      <c r="Q15">
        <v>2525004.41</v>
      </c>
      <c r="S15">
        <v>108924.49</v>
      </c>
      <c r="V15">
        <v>325203.8</v>
      </c>
      <c r="X15">
        <v>371814.8</v>
      </c>
      <c r="Y15">
        <v>35520</v>
      </c>
      <c r="AA15">
        <v>78742.899999999994</v>
      </c>
      <c r="AB15">
        <v>82210.929999999993</v>
      </c>
    </row>
    <row r="16" spans="1:29" x14ac:dyDescent="0.25">
      <c r="A16" t="s">
        <v>179</v>
      </c>
      <c r="B16">
        <v>239540.03</v>
      </c>
      <c r="C16">
        <v>72859.59</v>
      </c>
      <c r="D16">
        <v>117214.63</v>
      </c>
      <c r="F16">
        <v>218821.25</v>
      </c>
      <c r="G16">
        <v>761586.21</v>
      </c>
      <c r="L16">
        <v>60000</v>
      </c>
      <c r="M16">
        <v>1578.21</v>
      </c>
      <c r="P16">
        <v>-3118679.35</v>
      </c>
      <c r="Q16">
        <v>4613167.97</v>
      </c>
      <c r="S16">
        <v>178819.33</v>
      </c>
      <c r="X16">
        <v>81232</v>
      </c>
      <c r="AA16">
        <v>218391.36</v>
      </c>
      <c r="AB16">
        <v>16034.28</v>
      </c>
    </row>
    <row r="17" spans="1:28" x14ac:dyDescent="0.25">
      <c r="A17" t="s">
        <v>181</v>
      </c>
      <c r="B17">
        <v>543460.77</v>
      </c>
      <c r="C17">
        <v>1121.53</v>
      </c>
      <c r="D17">
        <v>227819.12</v>
      </c>
      <c r="F17">
        <v>1625336.74</v>
      </c>
      <c r="G17">
        <v>709087.79</v>
      </c>
      <c r="I17">
        <v>0</v>
      </c>
      <c r="L17">
        <v>289428.36</v>
      </c>
      <c r="M17">
        <v>10762</v>
      </c>
      <c r="P17">
        <v>-15012.72</v>
      </c>
      <c r="Q17">
        <v>2841083.43</v>
      </c>
      <c r="S17">
        <v>189221.58</v>
      </c>
      <c r="V17">
        <v>199940</v>
      </c>
      <c r="X17">
        <v>325974</v>
      </c>
      <c r="AA17">
        <v>48725</v>
      </c>
      <c r="AB17">
        <v>24697.7</v>
      </c>
    </row>
    <row r="18" spans="1:28" x14ac:dyDescent="0.25">
      <c r="A18" t="s">
        <v>183</v>
      </c>
      <c r="B18">
        <v>564351.36</v>
      </c>
      <c r="C18">
        <v>48377.5</v>
      </c>
      <c r="D18">
        <v>52268.61</v>
      </c>
      <c r="F18">
        <v>2688234.06</v>
      </c>
      <c r="G18">
        <v>123161.74</v>
      </c>
      <c r="I18">
        <v>-90</v>
      </c>
      <c r="L18">
        <v>373112.61</v>
      </c>
      <c r="M18">
        <v>0</v>
      </c>
      <c r="O18">
        <v>2424646.83</v>
      </c>
      <c r="Q18">
        <v>675062.61</v>
      </c>
      <c r="S18">
        <v>83684.03</v>
      </c>
      <c r="V18">
        <v>188316.9</v>
      </c>
      <c r="X18">
        <v>226734.9</v>
      </c>
      <c r="AA18">
        <v>83599.03</v>
      </c>
      <c r="AB18">
        <v>45916.22</v>
      </c>
    </row>
    <row r="19" spans="1:28" x14ac:dyDescent="0.25">
      <c r="A19" t="s">
        <v>185</v>
      </c>
      <c r="B19">
        <v>508253.42</v>
      </c>
      <c r="C19">
        <v>100891.87</v>
      </c>
      <c r="D19">
        <v>146122.95000000001</v>
      </c>
      <c r="F19">
        <v>217640.31</v>
      </c>
      <c r="G19">
        <v>599935.31999999995</v>
      </c>
      <c r="I19">
        <v>0</v>
      </c>
      <c r="L19">
        <v>136877.81</v>
      </c>
      <c r="M19">
        <v>3205.69</v>
      </c>
      <c r="P19">
        <v>-271654.02</v>
      </c>
      <c r="Q19">
        <v>1767990.24</v>
      </c>
      <c r="S19">
        <v>75085.41</v>
      </c>
      <c r="V19">
        <v>134000</v>
      </c>
      <c r="X19">
        <v>155500</v>
      </c>
      <c r="AA19">
        <v>102444.34</v>
      </c>
      <c r="AB19">
        <v>17739.240000000002</v>
      </c>
    </row>
    <row r="20" spans="1:28" x14ac:dyDescent="0.25">
      <c r="A20" t="s">
        <v>187</v>
      </c>
      <c r="B20">
        <v>329266.63</v>
      </c>
      <c r="C20">
        <v>0</v>
      </c>
      <c r="D20">
        <v>138929.20000000001</v>
      </c>
      <c r="F20">
        <v>3661729.75</v>
      </c>
      <c r="G20">
        <v>969152.79</v>
      </c>
      <c r="I20">
        <v>0</v>
      </c>
      <c r="L20">
        <v>895852.65</v>
      </c>
      <c r="M20">
        <v>18314.95</v>
      </c>
      <c r="O20">
        <v>3333463.4</v>
      </c>
      <c r="P20">
        <v>81721.210000000006</v>
      </c>
      <c r="Q20">
        <v>938360.62</v>
      </c>
      <c r="S20">
        <v>95513.919999999998</v>
      </c>
      <c r="V20">
        <v>470827.1</v>
      </c>
      <c r="X20">
        <v>562212.1</v>
      </c>
      <c r="AA20">
        <v>106999.22</v>
      </c>
      <c r="AB20">
        <v>45764.160000000003</v>
      </c>
    </row>
    <row r="21" spans="1:28" x14ac:dyDescent="0.25">
      <c r="A21" t="s">
        <v>189</v>
      </c>
      <c r="B21">
        <v>436828.83</v>
      </c>
      <c r="C21">
        <v>0</v>
      </c>
      <c r="D21">
        <v>96438.57</v>
      </c>
      <c r="F21">
        <v>265126.07</v>
      </c>
      <c r="G21">
        <v>852271.35</v>
      </c>
      <c r="L21">
        <v>73400</v>
      </c>
      <c r="M21">
        <v>2993.18</v>
      </c>
      <c r="P21">
        <v>886720.78</v>
      </c>
      <c r="Q21">
        <v>909939.73</v>
      </c>
      <c r="S21">
        <v>96759.96</v>
      </c>
      <c r="V21">
        <v>289460</v>
      </c>
      <c r="X21">
        <v>407408</v>
      </c>
      <c r="AA21">
        <v>100151.31</v>
      </c>
      <c r="AB21">
        <v>40329.519999999997</v>
      </c>
    </row>
    <row r="22" spans="1:28" x14ac:dyDescent="0.25">
      <c r="A22" t="s">
        <v>191</v>
      </c>
      <c r="B22">
        <v>908688</v>
      </c>
      <c r="C22">
        <v>0</v>
      </c>
      <c r="D22">
        <v>155865.78</v>
      </c>
      <c r="F22">
        <v>686082.37</v>
      </c>
      <c r="G22">
        <v>476692.87</v>
      </c>
      <c r="L22">
        <v>764625</v>
      </c>
      <c r="M22">
        <v>-460.42</v>
      </c>
      <c r="P22">
        <v>404490.34</v>
      </c>
      <c r="Q22">
        <v>1741975.93</v>
      </c>
      <c r="S22">
        <v>195611.56</v>
      </c>
      <c r="T22">
        <v>-12520</v>
      </c>
      <c r="V22">
        <v>232560</v>
      </c>
      <c r="X22">
        <v>255423</v>
      </c>
      <c r="AA22">
        <v>812979.21</v>
      </c>
      <c r="AB22">
        <v>24061.18</v>
      </c>
    </row>
    <row r="23" spans="1:28" x14ac:dyDescent="0.25">
      <c r="A23" t="s">
        <v>193</v>
      </c>
      <c r="B23">
        <v>462495.24</v>
      </c>
      <c r="C23">
        <v>21881.64</v>
      </c>
      <c r="D23">
        <v>293980.07</v>
      </c>
      <c r="F23">
        <v>1772952.15</v>
      </c>
      <c r="G23">
        <v>477428.39</v>
      </c>
      <c r="L23">
        <v>222183.43</v>
      </c>
      <c r="M23">
        <v>118.32</v>
      </c>
      <c r="P23">
        <v>850249.28</v>
      </c>
      <c r="Q23">
        <v>2083742</v>
      </c>
      <c r="S23">
        <v>148772.32</v>
      </c>
      <c r="V23">
        <v>143420</v>
      </c>
      <c r="X23">
        <v>299756</v>
      </c>
      <c r="AA23">
        <v>48196.67</v>
      </c>
      <c r="AB23">
        <v>48155.19</v>
      </c>
    </row>
    <row r="24" spans="1:28" x14ac:dyDescent="0.25">
      <c r="A24" t="s">
        <v>198</v>
      </c>
      <c r="B24">
        <v>128409.9</v>
      </c>
      <c r="C24">
        <v>0</v>
      </c>
      <c r="D24">
        <v>21044.1</v>
      </c>
      <c r="F24">
        <v>161872.38</v>
      </c>
      <c r="G24">
        <v>86569.27</v>
      </c>
      <c r="J24">
        <v>0</v>
      </c>
      <c r="M24">
        <v>0</v>
      </c>
      <c r="O24">
        <v>-183930.23999999999</v>
      </c>
      <c r="P24">
        <v>654578</v>
      </c>
      <c r="S24">
        <v>325323.42</v>
      </c>
      <c r="U24">
        <v>1.31</v>
      </c>
      <c r="V24">
        <v>313208</v>
      </c>
      <c r="W24">
        <v>3000</v>
      </c>
      <c r="X24">
        <v>433886</v>
      </c>
      <c r="AA24">
        <v>242363.34</v>
      </c>
      <c r="AB24">
        <v>18835.5</v>
      </c>
    </row>
    <row r="25" spans="1:28" x14ac:dyDescent="0.25">
      <c r="A25" t="s">
        <v>199</v>
      </c>
      <c r="B25">
        <v>312775.18</v>
      </c>
      <c r="C25">
        <v>137760</v>
      </c>
      <c r="D25">
        <v>-52669.4</v>
      </c>
      <c r="F25">
        <v>968348.36</v>
      </c>
      <c r="G25">
        <v>1414027.14</v>
      </c>
      <c r="M25">
        <v>-631.36</v>
      </c>
      <c r="O25">
        <v>-160236.91</v>
      </c>
      <c r="P25">
        <v>2645305.21</v>
      </c>
      <c r="S25">
        <v>470027.54</v>
      </c>
      <c r="X25">
        <v>47311.37</v>
      </c>
      <c r="AA25">
        <v>119761.83</v>
      </c>
    </row>
    <row r="26" spans="1:28" x14ac:dyDescent="0.25">
      <c r="A26" t="s">
        <v>200</v>
      </c>
      <c r="B26">
        <v>284444.27</v>
      </c>
      <c r="C26">
        <v>1950384.5</v>
      </c>
      <c r="D26">
        <v>13889</v>
      </c>
      <c r="F26">
        <v>348579.88</v>
      </c>
      <c r="G26">
        <v>2091574.77</v>
      </c>
      <c r="L26">
        <v>232636</v>
      </c>
      <c r="M26">
        <v>55326.58</v>
      </c>
      <c r="P26">
        <v>2356065.7799999998</v>
      </c>
      <c r="Q26">
        <v>1839928.23</v>
      </c>
      <c r="S26">
        <v>245096.5</v>
      </c>
      <c r="V26">
        <v>110320</v>
      </c>
      <c r="X26">
        <v>128210</v>
      </c>
      <c r="AA26">
        <v>22290.67</v>
      </c>
    </row>
    <row r="27" spans="1:28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M27">
        <v>1232</v>
      </c>
      <c r="P27">
        <v>-216749.42</v>
      </c>
      <c r="Q27">
        <v>3263098.4</v>
      </c>
      <c r="R27">
        <v>294</v>
      </c>
      <c r="S27">
        <v>60528</v>
      </c>
      <c r="V27">
        <v>120010</v>
      </c>
      <c r="X27">
        <v>170270</v>
      </c>
      <c r="AA27">
        <v>62221</v>
      </c>
      <c r="AB27">
        <v>17983.599999999999</v>
      </c>
    </row>
    <row r="28" spans="1:28" x14ac:dyDescent="0.25">
      <c r="A28" t="s">
        <v>202</v>
      </c>
      <c r="B28">
        <v>58561.66</v>
      </c>
      <c r="C28">
        <v>0</v>
      </c>
      <c r="D28">
        <v>4651.37</v>
      </c>
      <c r="F28">
        <v>2067278.65</v>
      </c>
      <c r="G28">
        <v>248597.03</v>
      </c>
      <c r="M28">
        <v>1872</v>
      </c>
      <c r="P28">
        <v>-567793.26</v>
      </c>
      <c r="Q28">
        <v>3122820.6</v>
      </c>
      <c r="S28">
        <v>44927.839999999997</v>
      </c>
      <c r="V28">
        <v>130880</v>
      </c>
      <c r="X28">
        <v>209532</v>
      </c>
      <c r="AA28">
        <v>81875.55</v>
      </c>
      <c r="AB28">
        <v>52460.92</v>
      </c>
    </row>
    <row r="29" spans="1:28" x14ac:dyDescent="0.25">
      <c r="A29" t="s">
        <v>203</v>
      </c>
      <c r="B29">
        <v>395774.26</v>
      </c>
      <c r="C29">
        <v>0</v>
      </c>
      <c r="D29">
        <v>4962.92</v>
      </c>
      <c r="F29">
        <v>1105402.44</v>
      </c>
      <c r="G29">
        <v>962798.02</v>
      </c>
      <c r="L29">
        <v>268675</v>
      </c>
      <c r="M29">
        <v>2552</v>
      </c>
      <c r="P29">
        <v>2155793.19</v>
      </c>
      <c r="S29">
        <v>245875.58</v>
      </c>
      <c r="U29">
        <v>74.78</v>
      </c>
      <c r="V29">
        <v>114340</v>
      </c>
      <c r="W29">
        <v>3000</v>
      </c>
      <c r="X29">
        <v>217116</v>
      </c>
      <c r="AA29">
        <v>59528.37</v>
      </c>
      <c r="AB29">
        <v>18728.54</v>
      </c>
    </row>
    <row r="30" spans="1:28" x14ac:dyDescent="0.25">
      <c r="A30" t="s">
        <v>204</v>
      </c>
      <c r="B30">
        <v>428163.73</v>
      </c>
      <c r="C30">
        <v>688690.99</v>
      </c>
      <c r="D30">
        <v>81534.69</v>
      </c>
      <c r="F30">
        <v>826063.94</v>
      </c>
      <c r="G30">
        <v>1104430.3400000001</v>
      </c>
      <c r="L30">
        <v>231674</v>
      </c>
      <c r="M30">
        <v>-244.8</v>
      </c>
      <c r="O30">
        <v>-210876.62</v>
      </c>
      <c r="P30">
        <v>2709594.88</v>
      </c>
      <c r="S30">
        <v>565316.35</v>
      </c>
      <c r="V30">
        <v>73080</v>
      </c>
      <c r="X30">
        <v>124329</v>
      </c>
      <c r="AA30">
        <v>58066.68</v>
      </c>
      <c r="AB30">
        <v>44264.44</v>
      </c>
    </row>
    <row r="31" spans="1:28" x14ac:dyDescent="0.25">
      <c r="A31" t="s">
        <v>205</v>
      </c>
      <c r="B31">
        <v>102634.76</v>
      </c>
      <c r="C31">
        <v>0</v>
      </c>
      <c r="D31">
        <v>959.1</v>
      </c>
      <c r="E31">
        <v>21469</v>
      </c>
      <c r="F31">
        <v>137843</v>
      </c>
      <c r="G31">
        <v>545707.27</v>
      </c>
      <c r="M31">
        <v>20144</v>
      </c>
      <c r="N31">
        <v>551</v>
      </c>
      <c r="O31">
        <v>-2190280.75</v>
      </c>
      <c r="P31">
        <v>41156.1</v>
      </c>
      <c r="Q31">
        <v>3095144.84</v>
      </c>
      <c r="S31">
        <v>78669.14</v>
      </c>
      <c r="V31">
        <v>292380</v>
      </c>
      <c r="W31">
        <v>3000</v>
      </c>
      <c r="X31">
        <v>361942</v>
      </c>
      <c r="AA31">
        <v>116847.2</v>
      </c>
      <c r="AB31">
        <v>41012</v>
      </c>
    </row>
    <row r="32" spans="1:28" x14ac:dyDescent="0.25">
      <c r="A32" t="s">
        <v>206</v>
      </c>
      <c r="B32">
        <v>444855.87</v>
      </c>
      <c r="C32">
        <v>0</v>
      </c>
      <c r="D32">
        <v>27308.63</v>
      </c>
      <c r="F32">
        <v>834888.02</v>
      </c>
      <c r="G32">
        <v>2599182.39</v>
      </c>
      <c r="M32">
        <v>1346</v>
      </c>
      <c r="P32">
        <v>3943255.19</v>
      </c>
      <c r="S32">
        <v>99130.42</v>
      </c>
      <c r="V32">
        <v>299886</v>
      </c>
      <c r="X32">
        <v>411246</v>
      </c>
      <c r="AA32">
        <v>136497.64000000001</v>
      </c>
      <c r="AB32">
        <v>77139.06</v>
      </c>
    </row>
    <row r="33" spans="1:29" x14ac:dyDescent="0.25">
      <c r="A33" t="s">
        <v>207</v>
      </c>
      <c r="B33">
        <v>169356.44</v>
      </c>
      <c r="C33">
        <v>15000</v>
      </c>
      <c r="D33">
        <v>32206.29</v>
      </c>
      <c r="F33">
        <v>1307288.42</v>
      </c>
      <c r="G33">
        <v>24174</v>
      </c>
      <c r="P33">
        <v>-40536.97</v>
      </c>
      <c r="Q33">
        <v>1455376.69</v>
      </c>
      <c r="S33">
        <v>163593.41</v>
      </c>
      <c r="AA33">
        <v>9500</v>
      </c>
      <c r="AB33">
        <v>9207.98</v>
      </c>
    </row>
    <row r="34" spans="1:29" x14ac:dyDescent="0.25">
      <c r="A34" t="s">
        <v>208</v>
      </c>
      <c r="B34">
        <v>214134.08</v>
      </c>
      <c r="C34">
        <v>377138.12</v>
      </c>
      <c r="D34">
        <v>289728.5</v>
      </c>
      <c r="F34">
        <v>644375.87</v>
      </c>
      <c r="G34">
        <v>354100.11</v>
      </c>
      <c r="M34">
        <v>3061</v>
      </c>
      <c r="P34">
        <v>293859.27</v>
      </c>
      <c r="Q34">
        <v>1829621.52</v>
      </c>
      <c r="S34">
        <v>27909.47</v>
      </c>
      <c r="X34">
        <v>131683</v>
      </c>
      <c r="AA34">
        <v>43980.5</v>
      </c>
      <c r="AB34">
        <v>58811.08</v>
      </c>
    </row>
    <row r="35" spans="1:29" x14ac:dyDescent="0.25">
      <c r="A35" t="s">
        <v>209</v>
      </c>
      <c r="B35">
        <v>252020.94</v>
      </c>
      <c r="C35">
        <v>445788.03</v>
      </c>
      <c r="D35">
        <v>83650.97</v>
      </c>
      <c r="F35">
        <v>424165.17</v>
      </c>
      <c r="G35">
        <v>110796.14</v>
      </c>
      <c r="H35">
        <v>1</v>
      </c>
      <c r="L35">
        <v>533230</v>
      </c>
      <c r="M35">
        <v>42245</v>
      </c>
      <c r="P35">
        <v>-1627376.3</v>
      </c>
      <c r="Q35">
        <v>2563303.2200000002</v>
      </c>
      <c r="S35">
        <v>20436.98</v>
      </c>
      <c r="V35">
        <v>58890</v>
      </c>
      <c r="X35">
        <v>130700</v>
      </c>
      <c r="AA35">
        <v>96220.36</v>
      </c>
      <c r="AB35">
        <v>23151.57</v>
      </c>
      <c r="AC35">
        <v>1359.72</v>
      </c>
    </row>
    <row r="36" spans="1:29" x14ac:dyDescent="0.25">
      <c r="A36" t="s">
        <v>213</v>
      </c>
      <c r="B36">
        <v>781857.64</v>
      </c>
      <c r="C36">
        <v>4928</v>
      </c>
      <c r="D36">
        <v>45991.59</v>
      </c>
      <c r="F36">
        <v>529102.12</v>
      </c>
      <c r="G36">
        <v>87559.06</v>
      </c>
      <c r="I36">
        <v>0</v>
      </c>
      <c r="L36">
        <v>525496</v>
      </c>
      <c r="M36">
        <v>970.89</v>
      </c>
      <c r="P36">
        <v>-2756755.41</v>
      </c>
      <c r="Q36">
        <v>3551030.77</v>
      </c>
      <c r="S36">
        <v>298910.57</v>
      </c>
      <c r="V36">
        <v>389940.92</v>
      </c>
      <c r="X36">
        <v>472054.92</v>
      </c>
      <c r="AA36">
        <v>49911.47</v>
      </c>
      <c r="AB36">
        <v>26228.94</v>
      </c>
    </row>
    <row r="37" spans="1:29" x14ac:dyDescent="0.25">
      <c r="A37" t="s">
        <v>214</v>
      </c>
      <c r="B37">
        <v>678028.54</v>
      </c>
      <c r="C37">
        <v>56157.55</v>
      </c>
      <c r="D37">
        <v>100909.36</v>
      </c>
      <c r="F37">
        <v>271521</v>
      </c>
      <c r="G37">
        <v>104897.5</v>
      </c>
      <c r="I37">
        <v>5500</v>
      </c>
      <c r="L37">
        <v>111918</v>
      </c>
      <c r="M37">
        <v>1171</v>
      </c>
      <c r="P37">
        <v>-831701.87</v>
      </c>
      <c r="Q37">
        <v>1997207.95</v>
      </c>
      <c r="S37">
        <v>81482.429999999993</v>
      </c>
      <c r="V37">
        <v>162078</v>
      </c>
      <c r="X37">
        <v>259950</v>
      </c>
      <c r="AA37">
        <v>29575.4</v>
      </c>
      <c r="AB37">
        <v>11519</v>
      </c>
    </row>
    <row r="38" spans="1:29" x14ac:dyDescent="0.25">
      <c r="A38" t="s">
        <v>215</v>
      </c>
      <c r="B38">
        <v>241873.73</v>
      </c>
      <c r="C38">
        <v>9206.2000000000007</v>
      </c>
      <c r="D38">
        <v>9234.08</v>
      </c>
      <c r="F38">
        <v>158264.04</v>
      </c>
      <c r="G38">
        <v>18449.23</v>
      </c>
      <c r="L38">
        <v>26400</v>
      </c>
      <c r="M38">
        <v>3753.78</v>
      </c>
      <c r="P38">
        <v>-2481032.38</v>
      </c>
      <c r="Q38">
        <v>2854572.07</v>
      </c>
      <c r="S38">
        <v>167828.57</v>
      </c>
      <c r="T38">
        <v>10400</v>
      </c>
      <c r="V38">
        <v>215439</v>
      </c>
      <c r="X38">
        <v>274116</v>
      </c>
      <c r="AA38">
        <v>71683.12</v>
      </c>
      <c r="AB38">
        <v>8729.64</v>
      </c>
    </row>
    <row r="39" spans="1:29" x14ac:dyDescent="0.25">
      <c r="A39" t="s">
        <v>216</v>
      </c>
      <c r="B39">
        <v>422062.77</v>
      </c>
      <c r="C39">
        <v>34960.54</v>
      </c>
      <c r="D39">
        <v>26036.71</v>
      </c>
      <c r="F39">
        <v>383191.65</v>
      </c>
      <c r="G39">
        <v>160394.91</v>
      </c>
      <c r="I39">
        <v>0</v>
      </c>
      <c r="M39">
        <v>525</v>
      </c>
      <c r="P39">
        <v>-399490.11</v>
      </c>
      <c r="Q39">
        <v>1440362.48</v>
      </c>
      <c r="S39">
        <v>125803.4</v>
      </c>
      <c r="X39">
        <v>42990</v>
      </c>
      <c r="AA39">
        <v>40636.82</v>
      </c>
      <c r="AB39">
        <v>46039.87</v>
      </c>
    </row>
    <row r="40" spans="1:29" x14ac:dyDescent="0.25">
      <c r="A40" t="s">
        <v>217</v>
      </c>
      <c r="B40">
        <v>386241</v>
      </c>
      <c r="C40">
        <v>15279.55</v>
      </c>
      <c r="D40">
        <v>13041.54</v>
      </c>
      <c r="F40">
        <v>2558360.5499999998</v>
      </c>
      <c r="G40">
        <v>323474.32</v>
      </c>
      <c r="I40">
        <v>0</v>
      </c>
      <c r="M40">
        <v>502</v>
      </c>
      <c r="P40">
        <v>2689157.8</v>
      </c>
      <c r="Q40">
        <v>455164.99</v>
      </c>
      <c r="S40">
        <v>122734.44</v>
      </c>
      <c r="V40">
        <v>296657.8</v>
      </c>
      <c r="X40">
        <v>336205.8</v>
      </c>
      <c r="AA40">
        <v>50021.08</v>
      </c>
      <c r="AB40">
        <v>67905.69</v>
      </c>
    </row>
    <row r="41" spans="1:29" x14ac:dyDescent="0.25">
      <c r="A41" t="s">
        <v>218</v>
      </c>
      <c r="B41">
        <v>363251.03</v>
      </c>
      <c r="C41">
        <v>3948.55</v>
      </c>
      <c r="D41">
        <v>177465.69</v>
      </c>
      <c r="F41">
        <v>198265.14</v>
      </c>
      <c r="G41">
        <v>379271.94</v>
      </c>
      <c r="M41">
        <v>9377.5</v>
      </c>
      <c r="P41">
        <v>-966153.17</v>
      </c>
      <c r="Q41">
        <v>1976836.89</v>
      </c>
      <c r="S41">
        <v>127719.07</v>
      </c>
      <c r="V41">
        <v>197762</v>
      </c>
      <c r="X41">
        <v>219472</v>
      </c>
      <c r="AA41">
        <v>60124.98</v>
      </c>
      <c r="AB41">
        <v>20364.96</v>
      </c>
    </row>
    <row r="42" spans="1:29" x14ac:dyDescent="0.25">
      <c r="A42" t="s">
        <v>219</v>
      </c>
      <c r="B42">
        <v>548680.87</v>
      </c>
      <c r="C42">
        <v>30663.62</v>
      </c>
      <c r="D42">
        <v>24058.03</v>
      </c>
      <c r="F42">
        <v>284091.21000000002</v>
      </c>
      <c r="G42">
        <v>239373.06</v>
      </c>
      <c r="I42">
        <v>0</v>
      </c>
      <c r="L42">
        <v>3837.4</v>
      </c>
      <c r="M42">
        <v>978.75</v>
      </c>
      <c r="P42">
        <v>-657163.15</v>
      </c>
      <c r="Q42">
        <v>1732965.71</v>
      </c>
      <c r="S42">
        <v>235343.58</v>
      </c>
      <c r="T42">
        <v>62850</v>
      </c>
      <c r="V42">
        <v>213134.5</v>
      </c>
      <c r="X42">
        <v>281130.5</v>
      </c>
      <c r="AA42">
        <v>151834.76999999999</v>
      </c>
      <c r="AB42">
        <v>21638.91</v>
      </c>
    </row>
    <row r="43" spans="1:29" x14ac:dyDescent="0.25">
      <c r="A43" t="s">
        <v>220</v>
      </c>
      <c r="B43">
        <v>421208.73</v>
      </c>
      <c r="C43">
        <v>52947.360000000001</v>
      </c>
      <c r="D43">
        <v>266502.78999999998</v>
      </c>
      <c r="F43">
        <v>249288.45</v>
      </c>
      <c r="G43">
        <v>152541.38</v>
      </c>
      <c r="I43">
        <v>4599</v>
      </c>
      <c r="L43">
        <v>95847.039999999994</v>
      </c>
      <c r="M43">
        <v>733</v>
      </c>
      <c r="P43">
        <v>-999664.08</v>
      </c>
      <c r="Q43">
        <v>2083523.09</v>
      </c>
      <c r="S43">
        <v>137807.29999999999</v>
      </c>
      <c r="V43">
        <v>137718</v>
      </c>
      <c r="X43">
        <v>197785</v>
      </c>
      <c r="AA43">
        <v>41887.46</v>
      </c>
      <c r="AB43">
        <v>62211.360000000001</v>
      </c>
    </row>
    <row r="44" spans="1:29" x14ac:dyDescent="0.25">
      <c r="A44" t="s">
        <v>221</v>
      </c>
      <c r="B44">
        <v>434316.91</v>
      </c>
      <c r="C44">
        <v>22000</v>
      </c>
      <c r="D44">
        <v>14431.88</v>
      </c>
      <c r="F44">
        <v>1088076.81</v>
      </c>
      <c r="G44">
        <v>217062.56</v>
      </c>
      <c r="I44">
        <v>0</v>
      </c>
      <c r="L44">
        <v>0</v>
      </c>
      <c r="M44">
        <v>2681.02</v>
      </c>
      <c r="P44">
        <v>1904406.77</v>
      </c>
      <c r="S44">
        <v>102607.97</v>
      </c>
      <c r="V44">
        <v>169806</v>
      </c>
      <c r="X44">
        <v>277449</v>
      </c>
      <c r="Y44">
        <v>600</v>
      </c>
      <c r="AA44">
        <v>80910.8</v>
      </c>
      <c r="AB44">
        <v>35725.480000000003</v>
      </c>
    </row>
    <row r="45" spans="1:29" x14ac:dyDescent="0.25">
      <c r="A45" t="s">
        <v>222</v>
      </c>
      <c r="B45">
        <v>51148.32</v>
      </c>
      <c r="C45">
        <v>131331.22</v>
      </c>
      <c r="D45">
        <v>14337.78</v>
      </c>
      <c r="F45">
        <v>635974.23</v>
      </c>
      <c r="G45">
        <v>275998.21000000002</v>
      </c>
      <c r="I45">
        <v>66180</v>
      </c>
      <c r="L45">
        <v>36000</v>
      </c>
      <c r="M45">
        <v>5858.36</v>
      </c>
      <c r="P45">
        <v>-423177.52</v>
      </c>
      <c r="Q45">
        <v>1500565.11</v>
      </c>
      <c r="S45">
        <v>154798.21</v>
      </c>
      <c r="T45">
        <v>127050</v>
      </c>
      <c r="V45">
        <v>240037</v>
      </c>
      <c r="X45">
        <v>316157</v>
      </c>
      <c r="AA45">
        <v>257210.9</v>
      </c>
      <c r="AB45">
        <v>25023.86</v>
      </c>
    </row>
    <row r="46" spans="1:29" x14ac:dyDescent="0.25">
      <c r="A46" t="s">
        <v>224</v>
      </c>
      <c r="B46">
        <v>169339.71</v>
      </c>
      <c r="C46">
        <v>1962.6</v>
      </c>
      <c r="D46">
        <v>7547</v>
      </c>
      <c r="F46">
        <v>22278</v>
      </c>
      <c r="G46">
        <v>2180.71</v>
      </c>
      <c r="I46">
        <v>0</v>
      </c>
      <c r="M46">
        <v>869</v>
      </c>
      <c r="P46">
        <v>-2101244.9500000002</v>
      </c>
      <c r="Q46">
        <v>2280594.58</v>
      </c>
      <c r="S46">
        <v>145258.32999999999</v>
      </c>
      <c r="V46">
        <v>296451</v>
      </c>
      <c r="X46">
        <v>367673</v>
      </c>
      <c r="AA46">
        <v>38044.74</v>
      </c>
      <c r="AB46">
        <v>4497.9799999999996</v>
      </c>
    </row>
    <row r="47" spans="1:29" x14ac:dyDescent="0.25">
      <c r="A47" t="s">
        <v>228</v>
      </c>
      <c r="B47">
        <v>261533.48</v>
      </c>
      <c r="C47">
        <v>11278.75</v>
      </c>
      <c r="D47">
        <v>9496.7999999999993</v>
      </c>
      <c r="F47">
        <v>5674054.1799999997</v>
      </c>
      <c r="G47">
        <v>1827964.7</v>
      </c>
      <c r="M47">
        <v>1056</v>
      </c>
      <c r="O47">
        <v>-1378318.91</v>
      </c>
      <c r="P47">
        <v>7059034.6100000003</v>
      </c>
      <c r="Q47">
        <v>2114009</v>
      </c>
      <c r="S47">
        <v>143039.38</v>
      </c>
      <c r="U47">
        <v>607.15</v>
      </c>
      <c r="V47">
        <v>90993</v>
      </c>
      <c r="X47">
        <v>136629</v>
      </c>
      <c r="AA47">
        <v>24380.93</v>
      </c>
      <c r="AB47">
        <v>41266.39</v>
      </c>
    </row>
    <row r="48" spans="1:29" x14ac:dyDescent="0.25">
      <c r="A48" t="s">
        <v>229</v>
      </c>
      <c r="B48">
        <v>755588.37</v>
      </c>
      <c r="C48">
        <v>8244.7099999999991</v>
      </c>
      <c r="D48">
        <v>5227.34</v>
      </c>
      <c r="F48">
        <v>3438441.21</v>
      </c>
      <c r="G48">
        <v>206742.45</v>
      </c>
      <c r="I48">
        <v>0</v>
      </c>
      <c r="L48">
        <v>237866.87</v>
      </c>
      <c r="M48">
        <v>579.73</v>
      </c>
      <c r="P48">
        <v>2440018.58</v>
      </c>
      <c r="Q48">
        <v>1646714.98</v>
      </c>
      <c r="S48">
        <v>22488.19</v>
      </c>
      <c r="V48">
        <v>177387</v>
      </c>
      <c r="X48">
        <v>223598</v>
      </c>
      <c r="AA48">
        <v>49357.62</v>
      </c>
      <c r="AB48">
        <v>39504.1</v>
      </c>
    </row>
    <row r="49" spans="1:29" x14ac:dyDescent="0.25">
      <c r="A49" t="s">
        <v>230</v>
      </c>
      <c r="B49">
        <v>1167967.23</v>
      </c>
      <c r="C49">
        <v>6041.5</v>
      </c>
      <c r="D49">
        <v>11092.34</v>
      </c>
      <c r="F49">
        <v>1446982.69</v>
      </c>
      <c r="G49">
        <v>1981377.61</v>
      </c>
      <c r="H49">
        <v>73999</v>
      </c>
      <c r="I49">
        <v>0</v>
      </c>
      <c r="M49">
        <v>2824</v>
      </c>
      <c r="O49">
        <v>27700</v>
      </c>
      <c r="P49">
        <v>2253102.5699999998</v>
      </c>
      <c r="Q49">
        <v>2273364.33</v>
      </c>
      <c r="S49">
        <v>21330.89</v>
      </c>
      <c r="V49">
        <v>149334.39999999999</v>
      </c>
      <c r="X49">
        <v>198469.4</v>
      </c>
      <c r="AA49">
        <v>18613.96</v>
      </c>
      <c r="AB49">
        <v>46684.46</v>
      </c>
    </row>
    <row r="50" spans="1:29" x14ac:dyDescent="0.25">
      <c r="A50" t="s">
        <v>234</v>
      </c>
      <c r="B50">
        <v>838380.59</v>
      </c>
      <c r="C50">
        <v>0</v>
      </c>
      <c r="D50">
        <v>205.92</v>
      </c>
      <c r="F50">
        <v>-4478.2299999999996</v>
      </c>
      <c r="G50">
        <v>623407.54</v>
      </c>
      <c r="I50">
        <v>0</v>
      </c>
      <c r="J50">
        <v>956.8</v>
      </c>
      <c r="L50">
        <v>429364</v>
      </c>
      <c r="M50">
        <v>3498.3</v>
      </c>
      <c r="P50">
        <v>-1071233.53</v>
      </c>
      <c r="Q50">
        <v>2191305.25</v>
      </c>
      <c r="S50">
        <v>32061.98</v>
      </c>
      <c r="V50">
        <v>258281.60000000001</v>
      </c>
      <c r="X50">
        <v>280011.59999999998</v>
      </c>
      <c r="AA50">
        <v>55726.98</v>
      </c>
      <c r="AB50">
        <v>26800</v>
      </c>
    </row>
    <row r="51" spans="1:29" x14ac:dyDescent="0.25">
      <c r="A51" t="s">
        <v>235</v>
      </c>
      <c r="B51">
        <v>1134462.23</v>
      </c>
      <c r="C51">
        <v>0</v>
      </c>
      <c r="D51">
        <v>146442.29999999999</v>
      </c>
      <c r="F51">
        <v>985907.78</v>
      </c>
      <c r="G51">
        <v>94006.22</v>
      </c>
      <c r="I51">
        <v>-4000</v>
      </c>
      <c r="L51">
        <v>1501705.09</v>
      </c>
      <c r="M51">
        <v>4550.2</v>
      </c>
      <c r="P51">
        <v>-1257631.28</v>
      </c>
      <c r="Q51">
        <v>2281491.52</v>
      </c>
      <c r="S51">
        <v>257337.39</v>
      </c>
      <c r="U51">
        <v>10.62</v>
      </c>
      <c r="V51">
        <v>513618.4</v>
      </c>
      <c r="X51">
        <v>592018.4</v>
      </c>
      <c r="AA51">
        <v>124673.11</v>
      </c>
      <c r="AB51">
        <v>41771.9</v>
      </c>
    </row>
    <row r="52" spans="1:29" x14ac:dyDescent="0.25">
      <c r="A52" t="s">
        <v>236</v>
      </c>
      <c r="B52">
        <v>218383.81</v>
      </c>
      <c r="C52">
        <v>6192</v>
      </c>
      <c r="D52">
        <v>36314.699999999997</v>
      </c>
      <c r="F52">
        <v>-5079.07</v>
      </c>
      <c r="G52">
        <v>1413459.24</v>
      </c>
      <c r="I52">
        <v>0</v>
      </c>
      <c r="J52">
        <v>0</v>
      </c>
      <c r="L52">
        <v>77740</v>
      </c>
      <c r="M52">
        <v>3812.16</v>
      </c>
      <c r="P52">
        <v>-798647.63</v>
      </c>
      <c r="Q52">
        <v>2647377.69</v>
      </c>
      <c r="S52">
        <v>90845.66</v>
      </c>
      <c r="V52">
        <v>302885.8</v>
      </c>
      <c r="X52">
        <v>302885.8</v>
      </c>
      <c r="AA52">
        <v>235920.6</v>
      </c>
      <c r="AB52">
        <v>32886.6</v>
      </c>
    </row>
    <row r="53" spans="1:29" x14ac:dyDescent="0.25">
      <c r="A53" t="s">
        <v>237</v>
      </c>
      <c r="B53">
        <v>1085002.76</v>
      </c>
      <c r="C53">
        <v>0</v>
      </c>
      <c r="D53">
        <v>6961.92</v>
      </c>
      <c r="F53">
        <v>68735.289999999994</v>
      </c>
      <c r="G53">
        <v>319735.13</v>
      </c>
      <c r="I53">
        <v>0</v>
      </c>
      <c r="K53">
        <v>271320</v>
      </c>
      <c r="L53">
        <v>1100722.28</v>
      </c>
      <c r="M53">
        <v>3334</v>
      </c>
      <c r="P53">
        <v>-4330723.26</v>
      </c>
      <c r="Q53">
        <v>4706462.17</v>
      </c>
      <c r="S53">
        <v>62045.84</v>
      </c>
      <c r="U53">
        <v>1690.96</v>
      </c>
      <c r="V53">
        <v>314942.8</v>
      </c>
      <c r="X53">
        <v>403338.8</v>
      </c>
      <c r="AA53">
        <v>148369.29999999999</v>
      </c>
      <c r="AB53">
        <v>31151.59</v>
      </c>
    </row>
    <row r="54" spans="1:29" x14ac:dyDescent="0.25">
      <c r="A54" t="s">
        <v>241</v>
      </c>
      <c r="B54">
        <v>1026119.46</v>
      </c>
      <c r="C54">
        <v>0</v>
      </c>
      <c r="D54">
        <v>47718.82</v>
      </c>
      <c r="F54">
        <v>1006334.75</v>
      </c>
      <c r="G54">
        <v>1093424.58</v>
      </c>
      <c r="L54">
        <v>175150</v>
      </c>
      <c r="M54">
        <v>-29729.9</v>
      </c>
      <c r="P54">
        <v>2247188.98</v>
      </c>
      <c r="Q54">
        <v>954921</v>
      </c>
      <c r="S54">
        <v>31385.87</v>
      </c>
      <c r="V54">
        <v>170424.95999999999</v>
      </c>
      <c r="W54">
        <v>2500</v>
      </c>
      <c r="X54">
        <v>239464.95999999999</v>
      </c>
      <c r="AA54">
        <v>75341.259999999995</v>
      </c>
      <c r="AB54">
        <v>63437.08</v>
      </c>
    </row>
    <row r="55" spans="1:29" x14ac:dyDescent="0.25">
      <c r="A55" t="s">
        <v>242</v>
      </c>
      <c r="B55">
        <v>1403699.62</v>
      </c>
      <c r="C55">
        <v>0</v>
      </c>
      <c r="D55">
        <v>137403.32</v>
      </c>
      <c r="F55">
        <v>1757409.31</v>
      </c>
      <c r="G55">
        <v>257809.92000000001</v>
      </c>
      <c r="L55">
        <v>1604338.13</v>
      </c>
      <c r="M55">
        <v>-37125</v>
      </c>
      <c r="P55">
        <v>-385757.7</v>
      </c>
      <c r="Q55">
        <v>2528782.23</v>
      </c>
      <c r="S55">
        <v>53548.92</v>
      </c>
      <c r="V55">
        <v>123254</v>
      </c>
      <c r="X55">
        <v>221463</v>
      </c>
      <c r="AA55">
        <v>54940.85</v>
      </c>
      <c r="AB55">
        <v>54314.559999999998</v>
      </c>
    </row>
    <row r="56" spans="1:29" x14ac:dyDescent="0.25">
      <c r="A56" t="s">
        <v>243</v>
      </c>
      <c r="B56">
        <v>143320.04</v>
      </c>
      <c r="C56">
        <v>0</v>
      </c>
      <c r="D56">
        <v>132016.49</v>
      </c>
      <c r="F56">
        <v>765666.28</v>
      </c>
      <c r="G56">
        <v>152502.82999999999</v>
      </c>
      <c r="L56">
        <v>-738546</v>
      </c>
      <c r="M56">
        <v>284.02999999999997</v>
      </c>
      <c r="P56">
        <v>-516090.56</v>
      </c>
      <c r="Q56">
        <v>2500517.0699999998</v>
      </c>
      <c r="S56">
        <v>62708.42</v>
      </c>
      <c r="V56">
        <v>380576</v>
      </c>
      <c r="X56">
        <v>416788</v>
      </c>
      <c r="AA56">
        <v>32674.04</v>
      </c>
      <c r="AB56">
        <v>33351.279999999999</v>
      </c>
    </row>
    <row r="57" spans="1:29" x14ac:dyDescent="0.25">
      <c r="A57" t="s">
        <v>244</v>
      </c>
      <c r="B57">
        <v>440699.42</v>
      </c>
      <c r="C57">
        <v>0</v>
      </c>
      <c r="D57">
        <v>68522.69</v>
      </c>
      <c r="F57">
        <v>470864.6</v>
      </c>
      <c r="G57">
        <v>286094.32</v>
      </c>
      <c r="M57">
        <v>-8335.5</v>
      </c>
      <c r="P57">
        <v>-558538.11</v>
      </c>
      <c r="Q57">
        <v>1946573.94</v>
      </c>
      <c r="S57">
        <v>51350.44</v>
      </c>
      <c r="V57">
        <v>187635</v>
      </c>
      <c r="X57">
        <v>257711</v>
      </c>
      <c r="AA57">
        <v>31358.74</v>
      </c>
      <c r="AB57">
        <v>42311</v>
      </c>
    </row>
    <row r="58" spans="1:29" x14ac:dyDescent="0.25">
      <c r="A58" t="s">
        <v>245</v>
      </c>
      <c r="B58">
        <v>431704.64</v>
      </c>
      <c r="C58">
        <v>0</v>
      </c>
      <c r="D58">
        <v>24470.5</v>
      </c>
      <c r="F58">
        <v>320354.01</v>
      </c>
      <c r="G58">
        <v>142307</v>
      </c>
      <c r="L58">
        <v>163735.51999999999</v>
      </c>
      <c r="M58">
        <v>2757</v>
      </c>
      <c r="P58">
        <v>1881471.51</v>
      </c>
      <c r="Q58">
        <v>-980950.37</v>
      </c>
      <c r="S58">
        <v>21764.5</v>
      </c>
      <c r="V58">
        <v>341432</v>
      </c>
      <c r="X58">
        <v>374012</v>
      </c>
      <c r="AA58">
        <v>110654.8</v>
      </c>
      <c r="AB58">
        <v>12490.21</v>
      </c>
    </row>
    <row r="59" spans="1:29" x14ac:dyDescent="0.25">
      <c r="A59" t="s">
        <v>246</v>
      </c>
      <c r="B59">
        <v>403465.45</v>
      </c>
      <c r="C59">
        <v>0</v>
      </c>
      <c r="D59">
        <v>16102.24</v>
      </c>
      <c r="F59">
        <v>820580.15</v>
      </c>
      <c r="G59">
        <v>89976.14</v>
      </c>
      <c r="H59">
        <v>0</v>
      </c>
      <c r="L59">
        <v>170945</v>
      </c>
      <c r="M59">
        <v>1306</v>
      </c>
      <c r="P59">
        <v>-439687.7</v>
      </c>
      <c r="Q59">
        <v>1692734</v>
      </c>
      <c r="S59">
        <v>16301.68</v>
      </c>
      <c r="V59">
        <v>104412</v>
      </c>
      <c r="X59">
        <v>169307</v>
      </c>
      <c r="AA59">
        <v>15967.92</v>
      </c>
      <c r="AB59">
        <v>31301.08</v>
      </c>
    </row>
    <row r="60" spans="1:29" x14ac:dyDescent="0.25">
      <c r="A60" t="s">
        <v>250</v>
      </c>
      <c r="B60">
        <v>753111.85</v>
      </c>
      <c r="C60">
        <v>1931</v>
      </c>
      <c r="D60">
        <v>38889.22</v>
      </c>
      <c r="F60">
        <v>564619.59</v>
      </c>
      <c r="G60">
        <v>-285722.94</v>
      </c>
      <c r="I60">
        <v>0</v>
      </c>
      <c r="L60">
        <v>433099</v>
      </c>
      <c r="M60">
        <v>1514.38</v>
      </c>
      <c r="P60">
        <v>-1350422.64</v>
      </c>
      <c r="Q60">
        <v>2210713.7999999998</v>
      </c>
      <c r="S60">
        <v>132140.38</v>
      </c>
      <c r="V60">
        <v>166284</v>
      </c>
      <c r="W60">
        <v>31613.09</v>
      </c>
      <c r="X60">
        <v>205169</v>
      </c>
      <c r="AA60">
        <v>164737.23000000001</v>
      </c>
      <c r="AB60">
        <v>106487.06</v>
      </c>
      <c r="AC60">
        <v>150</v>
      </c>
    </row>
    <row r="61" spans="1:29" x14ac:dyDescent="0.25">
      <c r="A61" t="s">
        <v>251</v>
      </c>
      <c r="B61">
        <v>258187.18</v>
      </c>
      <c r="C61">
        <v>37080</v>
      </c>
      <c r="D61">
        <v>182853.51</v>
      </c>
      <c r="F61">
        <v>360220.76</v>
      </c>
      <c r="G61">
        <v>237692.76</v>
      </c>
      <c r="I61">
        <v>14080</v>
      </c>
      <c r="L61">
        <v>210236</v>
      </c>
      <c r="M61">
        <v>0</v>
      </c>
      <c r="P61">
        <v>-439749.6</v>
      </c>
      <c r="Q61">
        <v>1549075.07</v>
      </c>
      <c r="S61">
        <v>89406.34</v>
      </c>
      <c r="V61">
        <v>376348</v>
      </c>
      <c r="W61">
        <v>29532.67</v>
      </c>
      <c r="X61">
        <v>476710</v>
      </c>
      <c r="AA61">
        <v>160177.68</v>
      </c>
      <c r="AB61">
        <v>36003.040000000001</v>
      </c>
      <c r="AC61">
        <v>13116</v>
      </c>
    </row>
    <row r="62" spans="1:29" x14ac:dyDescent="0.25">
      <c r="A62" t="s">
        <v>252</v>
      </c>
      <c r="B62">
        <v>173249.15</v>
      </c>
      <c r="C62">
        <v>39933</v>
      </c>
      <c r="D62">
        <v>25383.48</v>
      </c>
      <c r="F62">
        <v>138716.51999999999</v>
      </c>
      <c r="G62">
        <v>155549.34</v>
      </c>
      <c r="L62">
        <v>209905</v>
      </c>
      <c r="M62">
        <v>0</v>
      </c>
      <c r="P62">
        <v>-2994067.77</v>
      </c>
      <c r="Q62">
        <v>3406179.86</v>
      </c>
      <c r="S62">
        <v>17427.57</v>
      </c>
      <c r="W62">
        <v>6292.19</v>
      </c>
      <c r="X62">
        <v>50641</v>
      </c>
      <c r="AA62">
        <v>30387</v>
      </c>
      <c r="AB62">
        <v>8907.36</v>
      </c>
      <c r="AC62">
        <v>5895</v>
      </c>
    </row>
    <row r="63" spans="1:29" x14ac:dyDescent="0.25">
      <c r="A63" t="s">
        <v>253</v>
      </c>
      <c r="B63">
        <v>1993095.41</v>
      </c>
      <c r="C63">
        <v>46168</v>
      </c>
      <c r="D63">
        <v>29929.59</v>
      </c>
      <c r="F63">
        <v>174873.08</v>
      </c>
      <c r="G63">
        <v>197319.21</v>
      </c>
      <c r="I63">
        <v>790</v>
      </c>
      <c r="L63">
        <v>2022492</v>
      </c>
      <c r="M63">
        <v>509.02</v>
      </c>
      <c r="P63">
        <v>-1172242.6599999999</v>
      </c>
      <c r="Q63">
        <v>1679166.57</v>
      </c>
      <c r="S63">
        <v>103093.41</v>
      </c>
      <c r="V63">
        <v>195447.72</v>
      </c>
      <c r="X63">
        <v>237373.72</v>
      </c>
      <c r="AA63">
        <v>122459.17</v>
      </c>
      <c r="AB63">
        <v>10279.879999999999</v>
      </c>
      <c r="AC63">
        <v>3708</v>
      </c>
    </row>
    <row r="64" spans="1:29" x14ac:dyDescent="0.25">
      <c r="A64" t="s">
        <v>254</v>
      </c>
      <c r="B64">
        <v>284878.64</v>
      </c>
      <c r="C64">
        <v>0</v>
      </c>
      <c r="D64">
        <v>21740.69</v>
      </c>
      <c r="F64">
        <v>484375.71</v>
      </c>
      <c r="G64">
        <v>281068.46999999997</v>
      </c>
      <c r="I64">
        <v>0</v>
      </c>
      <c r="L64">
        <v>367400</v>
      </c>
      <c r="M64">
        <v>0</v>
      </c>
      <c r="P64">
        <v>-355511.83</v>
      </c>
      <c r="Q64">
        <v>1290095.46</v>
      </c>
      <c r="S64">
        <v>56189.63</v>
      </c>
      <c r="V64">
        <v>367708</v>
      </c>
      <c r="X64">
        <v>402963</v>
      </c>
      <c r="AA64">
        <v>257437.69</v>
      </c>
      <c r="AB64">
        <v>16842.060000000001</v>
      </c>
    </row>
    <row r="65" spans="1:29" x14ac:dyDescent="0.25">
      <c r="A65" t="s">
        <v>255</v>
      </c>
      <c r="B65">
        <v>593191.09</v>
      </c>
      <c r="C65">
        <v>42620</v>
      </c>
      <c r="D65">
        <v>17786.25</v>
      </c>
      <c r="F65">
        <v>43873.88</v>
      </c>
      <c r="G65">
        <v>-40203</v>
      </c>
      <c r="I65">
        <v>0</v>
      </c>
      <c r="L65">
        <v>152505</v>
      </c>
      <c r="M65">
        <v>23571</v>
      </c>
      <c r="P65">
        <v>-1459424</v>
      </c>
      <c r="Q65">
        <v>2056145.55</v>
      </c>
      <c r="S65">
        <v>47758.44</v>
      </c>
      <c r="V65">
        <v>246279.3</v>
      </c>
      <c r="X65">
        <v>307427.3</v>
      </c>
      <c r="AA65">
        <v>80104.83</v>
      </c>
      <c r="AB65">
        <v>16494.939999999999</v>
      </c>
      <c r="AC65">
        <v>4385</v>
      </c>
    </row>
    <row r="66" spans="1:29" x14ac:dyDescent="0.25">
      <c r="A66" t="s">
        <v>259</v>
      </c>
      <c r="B66">
        <v>756983.22</v>
      </c>
      <c r="C66">
        <v>0</v>
      </c>
      <c r="D66">
        <v>83025.490000000005</v>
      </c>
      <c r="F66">
        <v>465389.41</v>
      </c>
      <c r="G66">
        <v>307986.57</v>
      </c>
      <c r="I66">
        <v>11184</v>
      </c>
      <c r="L66">
        <v>61441</v>
      </c>
      <c r="M66">
        <v>19525</v>
      </c>
      <c r="P66">
        <v>-1584768.65</v>
      </c>
      <c r="Q66">
        <v>2912713.08</v>
      </c>
      <c r="S66">
        <v>442911.54</v>
      </c>
      <c r="T66">
        <v>9000</v>
      </c>
      <c r="X66">
        <v>52760</v>
      </c>
      <c r="AA66">
        <v>126382.57</v>
      </c>
      <c r="AB66">
        <v>49623.28</v>
      </c>
    </row>
    <row r="67" spans="1:29" x14ac:dyDescent="0.25">
      <c r="A67" t="s">
        <v>260</v>
      </c>
      <c r="B67">
        <v>900576.65</v>
      </c>
      <c r="C67">
        <v>0</v>
      </c>
      <c r="D67">
        <v>37896.42</v>
      </c>
      <c r="F67">
        <v>795707</v>
      </c>
      <c r="G67">
        <v>277922.23</v>
      </c>
      <c r="I67">
        <v>1000</v>
      </c>
      <c r="L67">
        <v>16200</v>
      </c>
      <c r="M67">
        <v>1750</v>
      </c>
      <c r="P67">
        <v>441609.53</v>
      </c>
      <c r="Q67">
        <v>1364480.05</v>
      </c>
      <c r="S67">
        <v>364062.61</v>
      </c>
      <c r="X67">
        <v>50312</v>
      </c>
      <c r="AA67">
        <v>105630.2</v>
      </c>
      <c r="AB67">
        <v>34909.620000000003</v>
      </c>
    </row>
    <row r="68" spans="1:29" x14ac:dyDescent="0.25">
      <c r="A68" t="s">
        <v>261</v>
      </c>
      <c r="B68">
        <v>544272.73</v>
      </c>
      <c r="C68">
        <v>66089.100000000006</v>
      </c>
      <c r="D68">
        <v>15360.03</v>
      </c>
      <c r="F68">
        <v>757624.38</v>
      </c>
      <c r="G68">
        <v>177863.51</v>
      </c>
      <c r="I68">
        <v>11560</v>
      </c>
      <c r="M68">
        <v>1750</v>
      </c>
      <c r="P68">
        <v>-899305.65</v>
      </c>
      <c r="Q68">
        <v>2067672.51</v>
      </c>
      <c r="S68">
        <v>493425.74</v>
      </c>
      <c r="X68">
        <v>18565</v>
      </c>
      <c r="AA68">
        <v>56838.45</v>
      </c>
      <c r="AB68">
        <v>26679.360000000001</v>
      </c>
    </row>
    <row r="69" spans="1:29" x14ac:dyDescent="0.25">
      <c r="A69" t="s">
        <v>262</v>
      </c>
      <c r="B69">
        <v>518020.99</v>
      </c>
      <c r="C69">
        <v>0</v>
      </c>
      <c r="D69">
        <v>27698</v>
      </c>
      <c r="F69">
        <v>1123781.94</v>
      </c>
      <c r="G69">
        <v>298016.05</v>
      </c>
      <c r="I69">
        <v>2884</v>
      </c>
      <c r="M69">
        <v>0</v>
      </c>
      <c r="P69">
        <v>-564263.36</v>
      </c>
      <c r="Q69">
        <v>2226508.67</v>
      </c>
      <c r="S69">
        <v>430099.45</v>
      </c>
      <c r="X69">
        <v>49234</v>
      </c>
      <c r="AA69">
        <v>58157.760000000002</v>
      </c>
      <c r="AB69">
        <v>37588.019999999997</v>
      </c>
    </row>
    <row r="70" spans="1:29" x14ac:dyDescent="0.25">
      <c r="A70" t="s">
        <v>263</v>
      </c>
      <c r="B70">
        <v>724736.88</v>
      </c>
      <c r="C70">
        <v>0</v>
      </c>
      <c r="D70">
        <v>146829.85</v>
      </c>
      <c r="F70">
        <v>362947.9</v>
      </c>
      <c r="G70">
        <v>508129.43</v>
      </c>
      <c r="I70">
        <v>10000</v>
      </c>
      <c r="L70">
        <v>386640</v>
      </c>
      <c r="M70">
        <v>895.2</v>
      </c>
      <c r="P70">
        <v>-736931.76</v>
      </c>
      <c r="Q70">
        <v>2114406.96</v>
      </c>
      <c r="S70">
        <v>283201.84000000003</v>
      </c>
      <c r="X70">
        <v>52738</v>
      </c>
      <c r="AA70">
        <v>174218.02</v>
      </c>
      <c r="AB70">
        <v>36829.370000000003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L123"/>
  <sheetViews>
    <sheetView topLeftCell="Y1" zoomScale="107" zoomScaleNormal="107" workbookViewId="0">
      <selection activeCell="AK12" sqref="AK12:AK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8.296875" bestFit="1" customWidth="1"/>
    <col min="6" max="6" width="32.09765625" style="301" bestFit="1" customWidth="1"/>
    <col min="7" max="9" width="8.796875" style="301"/>
    <col min="10" max="11" width="8.796875"/>
    <col min="12" max="12" width="8.796875" style="301"/>
    <col min="13" max="13" width="19.09765625" style="301" bestFit="1" customWidth="1"/>
    <col min="14" max="15" width="8.796875" style="301"/>
    <col min="16" max="16" width="22.09765625" bestFit="1" customWidth="1"/>
    <col min="17" max="19" width="8.796875"/>
    <col min="20" max="24" width="8.796875" style="301"/>
    <col min="25" max="32" width="8.796875"/>
    <col min="33" max="33" width="17.19921875" style="41" bestFit="1" customWidth="1"/>
    <col min="34" max="34" width="14.5" style="28" bestFit="1" customWidth="1"/>
    <col min="35" max="35" width="15.09765625" style="25" bestFit="1" customWidth="1"/>
    <col min="36" max="36" width="16.09765625" style="37" bestFit="1" customWidth="1"/>
    <col min="37" max="37" width="16.09765625" style="35" bestFit="1" customWidth="1"/>
    <col min="38" max="38" width="15.69921875" style="26" bestFit="1" customWidth="1"/>
    <col min="39" max="16384" width="9" style="1"/>
  </cols>
  <sheetData>
    <row r="1" spans="1:38" x14ac:dyDescent="0.25">
      <c r="E1" t="s">
        <v>2445</v>
      </c>
      <c r="F1" s="301" t="s">
        <v>2446</v>
      </c>
      <c r="G1" s="301" t="s">
        <v>2447</v>
      </c>
      <c r="H1" s="301" t="s">
        <v>2448</v>
      </c>
      <c r="I1" s="301" t="s">
        <v>2449</v>
      </c>
      <c r="J1" t="s">
        <v>2450</v>
      </c>
      <c r="K1" t="s">
        <v>2451</v>
      </c>
      <c r="L1" s="301" t="s">
        <v>2453</v>
      </c>
      <c r="M1" s="301" t="s">
        <v>2454</v>
      </c>
      <c r="N1" s="301" t="s">
        <v>2456</v>
      </c>
      <c r="O1" s="301" t="s">
        <v>2457</v>
      </c>
      <c r="P1" t="s">
        <v>2458</v>
      </c>
      <c r="Q1" t="s">
        <v>2459</v>
      </c>
      <c r="R1" t="s">
        <v>2460</v>
      </c>
      <c r="S1" t="s">
        <v>2461</v>
      </c>
      <c r="T1" s="301" t="s">
        <v>2463</v>
      </c>
      <c r="U1" s="301" t="s">
        <v>2464</v>
      </c>
      <c r="V1" s="301" t="s">
        <v>2465</v>
      </c>
      <c r="W1" s="301" t="s">
        <v>2466</v>
      </c>
      <c r="X1" s="301" t="s">
        <v>2467</v>
      </c>
      <c r="Y1" t="s">
        <v>2468</v>
      </c>
      <c r="Z1" t="s">
        <v>2469</v>
      </c>
      <c r="AA1" t="s">
        <v>2470</v>
      </c>
      <c r="AB1" t="s">
        <v>2471</v>
      </c>
      <c r="AC1" t="s">
        <v>2472</v>
      </c>
      <c r="AD1" t="s">
        <v>2592</v>
      </c>
      <c r="AE1" t="s">
        <v>2473</v>
      </c>
      <c r="AF1" t="s">
        <v>2595</v>
      </c>
      <c r="AG1" s="40" t="s">
        <v>6</v>
      </c>
      <c r="AH1" s="27" t="s">
        <v>7</v>
      </c>
      <c r="AI1" s="14" t="s">
        <v>8</v>
      </c>
      <c r="AJ1" s="17" t="s">
        <v>9</v>
      </c>
      <c r="AK1" s="18" t="s">
        <v>10</v>
      </c>
      <c r="AL1" s="57" t="s">
        <v>11</v>
      </c>
    </row>
    <row r="2" spans="1:38" x14ac:dyDescent="0.25">
      <c r="E2" t="s">
        <v>2474</v>
      </c>
      <c r="F2" s="301" t="s">
        <v>2475</v>
      </c>
      <c r="G2" s="301" t="s">
        <v>2476</v>
      </c>
      <c r="H2" s="301" t="s">
        <v>2477</v>
      </c>
      <c r="I2" s="301" t="s">
        <v>2478</v>
      </c>
      <c r="J2" t="s">
        <v>2479</v>
      </c>
      <c r="K2" t="s">
        <v>2480</v>
      </c>
      <c r="L2" s="301" t="s">
        <v>2482</v>
      </c>
      <c r="M2" s="301" t="s">
        <v>2483</v>
      </c>
      <c r="N2" s="301" t="s">
        <v>2485</v>
      </c>
      <c r="O2" s="301" t="s">
        <v>2486</v>
      </c>
      <c r="P2" t="s">
        <v>2487</v>
      </c>
      <c r="Q2" t="s">
        <v>2488</v>
      </c>
      <c r="R2" t="s">
        <v>2489</v>
      </c>
      <c r="S2" t="s">
        <v>2490</v>
      </c>
      <c r="T2" s="301" t="s">
        <v>2492</v>
      </c>
      <c r="U2" s="301" t="s">
        <v>2493</v>
      </c>
      <c r="V2" s="301" t="s">
        <v>2494</v>
      </c>
      <c r="W2" s="301" t="s">
        <v>2495</v>
      </c>
      <c r="X2" s="301" t="s">
        <v>2496</v>
      </c>
      <c r="Y2" t="s">
        <v>2497</v>
      </c>
      <c r="Z2" t="s">
        <v>2498</v>
      </c>
      <c r="AA2" t="s">
        <v>2499</v>
      </c>
      <c r="AB2" t="s">
        <v>2500</v>
      </c>
      <c r="AC2" t="s">
        <v>2501</v>
      </c>
      <c r="AD2" t="s">
        <v>2597</v>
      </c>
      <c r="AE2" t="s">
        <v>2502</v>
      </c>
      <c r="AF2" t="s">
        <v>2600</v>
      </c>
      <c r="AG2" s="40"/>
      <c r="AH2" s="27"/>
      <c r="AI2" s="14"/>
      <c r="AJ2" s="19"/>
      <c r="AK2" s="20"/>
      <c r="AL2" s="14"/>
    </row>
    <row r="3" spans="1:38" x14ac:dyDescent="0.25">
      <c r="C3" s="65" t="s">
        <v>798</v>
      </c>
      <c r="E3" t="s">
        <v>2503</v>
      </c>
      <c r="F3" s="301">
        <v>51670227.219999999</v>
      </c>
      <c r="G3" s="301">
        <v>5188196.03</v>
      </c>
      <c r="H3" s="301">
        <v>2788655.46</v>
      </c>
      <c r="I3" s="301">
        <v>375</v>
      </c>
      <c r="J3">
        <v>84917867.099999994</v>
      </c>
      <c r="K3">
        <v>49008654.609999999</v>
      </c>
      <c r="L3" s="301">
        <v>583410.56000000006</v>
      </c>
      <c r="M3" s="301">
        <v>43068.69</v>
      </c>
      <c r="N3" s="301">
        <v>275980</v>
      </c>
      <c r="O3" s="301">
        <v>75683.009999999995</v>
      </c>
      <c r="P3">
        <v>836420.35</v>
      </c>
      <c r="Q3">
        <v>-613397.63</v>
      </c>
      <c r="R3">
        <v>82213226.189999998</v>
      </c>
      <c r="S3">
        <v>111772175.73999999</v>
      </c>
      <c r="T3" s="301">
        <v>19872236.510000002</v>
      </c>
      <c r="U3" s="301">
        <v>1404571.58</v>
      </c>
      <c r="V3" s="301">
        <v>2260.7800000000002</v>
      </c>
      <c r="W3" s="301">
        <v>29210852.260000002</v>
      </c>
      <c r="X3" s="301">
        <v>4506454.18</v>
      </c>
      <c r="Y3">
        <v>34054349.859999999</v>
      </c>
      <c r="Z3">
        <v>6160</v>
      </c>
      <c r="AA3">
        <v>14736</v>
      </c>
      <c r="AB3">
        <v>8237804.6500000004</v>
      </c>
      <c r="AC3">
        <v>4796245.7300000004</v>
      </c>
      <c r="AD3">
        <v>1336130</v>
      </c>
      <c r="AE3">
        <v>411899.37</v>
      </c>
      <c r="AF3">
        <v>55376</v>
      </c>
      <c r="AG3" s="73">
        <f t="shared" ref="AG3:AL3" si="0">SUM(AG4:AG123)</f>
        <v>59446054.710000023</v>
      </c>
      <c r="AH3" s="77">
        <f t="shared" si="0"/>
        <v>976382.32000000018</v>
      </c>
      <c r="AI3" s="21">
        <f t="shared" si="0"/>
        <v>58469672.389999993</v>
      </c>
      <c r="AJ3" s="22">
        <f t="shared" si="0"/>
        <v>58464102.749999993</v>
      </c>
      <c r="AK3" s="16" t="e">
        <f t="shared" si="0"/>
        <v>#REF!</v>
      </c>
      <c r="AL3" s="26" t="e">
        <f t="shared" si="0"/>
        <v>#REF!</v>
      </c>
    </row>
    <row r="4" spans="1:38" x14ac:dyDescent="0.25">
      <c r="E4" t="s">
        <v>2940</v>
      </c>
      <c r="F4" s="301">
        <v>974924.13</v>
      </c>
      <c r="H4" s="301">
        <v>56830</v>
      </c>
      <c r="J4">
        <v>8</v>
      </c>
      <c r="K4">
        <v>326969.40000000002</v>
      </c>
      <c r="M4" s="301">
        <v>8539.08</v>
      </c>
      <c r="N4" s="301">
        <v>25500</v>
      </c>
      <c r="O4" s="301">
        <v>0</v>
      </c>
      <c r="R4">
        <v>824418.46</v>
      </c>
      <c r="S4">
        <v>560321.12</v>
      </c>
      <c r="W4" s="301">
        <v>721184.6</v>
      </c>
      <c r="X4" s="301">
        <v>788693.64</v>
      </c>
      <c r="Y4">
        <v>721184.6</v>
      </c>
      <c r="AB4">
        <v>27248.080000000002</v>
      </c>
      <c r="AC4">
        <v>37492.69</v>
      </c>
      <c r="AD4">
        <v>10000</v>
      </c>
      <c r="AG4" s="73">
        <f t="shared" ref="AG4:AG12" si="1">SUM(F4:I4)</f>
        <v>1031754.13</v>
      </c>
      <c r="AH4" s="77">
        <f t="shared" ref="AH4:AH12" si="2">SUM(L4:O4)</f>
        <v>34039.08</v>
      </c>
      <c r="AI4" s="21">
        <f>AG4-AH4</f>
        <v>997715.05</v>
      </c>
      <c r="AJ4" s="22">
        <f t="shared" ref="AJ4:AJ11" si="3">SUM(T4:AF4)</f>
        <v>2305803.61</v>
      </c>
      <c r="AK4" s="16" t="e">
        <f>SUM(#REF!)</f>
        <v>#REF!</v>
      </c>
      <c r="AL4" s="26" t="e">
        <f>AJ4-AK4</f>
        <v>#REF!</v>
      </c>
    </row>
    <row r="5" spans="1:38" x14ac:dyDescent="0.25">
      <c r="E5" t="s">
        <v>2941</v>
      </c>
      <c r="F5" s="301">
        <v>0</v>
      </c>
      <c r="H5" s="301">
        <v>15095</v>
      </c>
      <c r="J5">
        <v>247223.78</v>
      </c>
      <c r="K5">
        <v>157582.28</v>
      </c>
      <c r="M5" s="301">
        <v>21573.78</v>
      </c>
      <c r="O5" s="301">
        <v>0</v>
      </c>
      <c r="R5">
        <v>-1571973.08</v>
      </c>
      <c r="S5">
        <v>2026803.02</v>
      </c>
      <c r="W5" s="301">
        <v>264782</v>
      </c>
      <c r="X5" s="301">
        <v>460500</v>
      </c>
      <c r="Y5">
        <v>264782</v>
      </c>
      <c r="AB5">
        <v>27661.14</v>
      </c>
      <c r="AC5">
        <v>28841.52</v>
      </c>
      <c r="AG5" s="73">
        <f t="shared" si="1"/>
        <v>15095</v>
      </c>
      <c r="AH5" s="77">
        <f t="shared" si="2"/>
        <v>21573.78</v>
      </c>
      <c r="AI5" s="21">
        <f t="shared" ref="AI5:AI11" si="4">AG5-AH5</f>
        <v>-6478.7799999999988</v>
      </c>
      <c r="AJ5" s="22">
        <f t="shared" si="3"/>
        <v>1046566.66</v>
      </c>
      <c r="AK5" s="16" t="e">
        <f>SUM(#REF!)</f>
        <v>#REF!</v>
      </c>
      <c r="AL5" s="26" t="e">
        <f t="shared" ref="AL5:AL68" si="5">AJ5-AK5</f>
        <v>#REF!</v>
      </c>
    </row>
    <row r="6" spans="1:38" x14ac:dyDescent="0.25">
      <c r="E6" t="s">
        <v>2942</v>
      </c>
      <c r="F6" s="301">
        <v>12651.69</v>
      </c>
      <c r="H6" s="301">
        <v>27917</v>
      </c>
      <c r="J6">
        <v>2415517.35</v>
      </c>
      <c r="K6">
        <v>6852.34</v>
      </c>
      <c r="N6" s="301">
        <v>8000</v>
      </c>
      <c r="O6" s="301">
        <v>0</v>
      </c>
      <c r="R6">
        <v>1813384.41</v>
      </c>
      <c r="S6">
        <v>716949.66</v>
      </c>
      <c r="W6" s="301">
        <v>363470.6</v>
      </c>
      <c r="X6" s="301">
        <v>832040</v>
      </c>
      <c r="Y6">
        <v>381570.6</v>
      </c>
      <c r="AB6">
        <v>54776</v>
      </c>
      <c r="AC6">
        <v>25119.69</v>
      </c>
      <c r="AD6">
        <v>224440</v>
      </c>
      <c r="AG6" s="73">
        <f t="shared" si="1"/>
        <v>40568.69</v>
      </c>
      <c r="AH6" s="77">
        <f t="shared" si="2"/>
        <v>8000</v>
      </c>
      <c r="AI6" s="21">
        <f t="shared" si="4"/>
        <v>32568.690000000002</v>
      </c>
      <c r="AJ6" s="22">
        <f t="shared" si="3"/>
        <v>1881416.8900000001</v>
      </c>
      <c r="AK6" s="16" t="e">
        <f>SUM(#REF!)</f>
        <v>#REF!</v>
      </c>
      <c r="AL6" s="26" t="e">
        <f t="shared" si="5"/>
        <v>#REF!</v>
      </c>
    </row>
    <row r="7" spans="1:38" x14ac:dyDescent="0.25">
      <c r="A7" s="1" t="s">
        <v>576</v>
      </c>
      <c r="E7" t="s">
        <v>2943</v>
      </c>
      <c r="F7" s="301">
        <v>69.239999999999995</v>
      </c>
      <c r="H7" s="301">
        <v>69276.850000000006</v>
      </c>
      <c r="J7">
        <v>3080223.33</v>
      </c>
      <c r="K7">
        <v>151454.78</v>
      </c>
      <c r="L7" s="301">
        <v>8530</v>
      </c>
      <c r="M7" s="301">
        <v>4550.6899999999996</v>
      </c>
      <c r="O7" s="301">
        <v>0</v>
      </c>
      <c r="R7">
        <v>2795348.73</v>
      </c>
      <c r="S7">
        <v>550717.67000000004</v>
      </c>
      <c r="T7" s="301">
        <v>9600</v>
      </c>
      <c r="W7" s="301">
        <v>277291</v>
      </c>
      <c r="X7" s="301">
        <v>275620</v>
      </c>
      <c r="Y7">
        <v>292291</v>
      </c>
      <c r="AB7">
        <v>27898.59</v>
      </c>
      <c r="AC7">
        <v>49824.3</v>
      </c>
      <c r="AD7">
        <v>92120</v>
      </c>
      <c r="AG7" s="73">
        <f t="shared" si="1"/>
        <v>69346.090000000011</v>
      </c>
      <c r="AH7" s="77">
        <f t="shared" si="2"/>
        <v>13080.689999999999</v>
      </c>
      <c r="AI7" s="21">
        <f t="shared" si="4"/>
        <v>56265.400000000009</v>
      </c>
      <c r="AJ7" s="22">
        <f t="shared" si="3"/>
        <v>1024644.89</v>
      </c>
      <c r="AK7" s="16" t="e">
        <f>SUM(#REF!)</f>
        <v>#REF!</v>
      </c>
      <c r="AL7" s="26" t="e">
        <f t="shared" si="5"/>
        <v>#REF!</v>
      </c>
    </row>
    <row r="8" spans="1:38" x14ac:dyDescent="0.25">
      <c r="E8" t="s">
        <v>2944</v>
      </c>
      <c r="F8" s="301">
        <v>230000.78</v>
      </c>
      <c r="G8" s="301">
        <v>18000</v>
      </c>
      <c r="H8" s="301">
        <v>10170</v>
      </c>
      <c r="I8" s="301">
        <v>375</v>
      </c>
      <c r="J8">
        <v>1855288.61</v>
      </c>
      <c r="K8">
        <v>40132.29</v>
      </c>
      <c r="L8" s="301">
        <v>15035</v>
      </c>
      <c r="M8" s="301">
        <v>7243.12</v>
      </c>
      <c r="N8" s="301">
        <v>8000</v>
      </c>
      <c r="O8" s="301">
        <v>0</v>
      </c>
      <c r="R8">
        <v>-259864.07</v>
      </c>
      <c r="S8">
        <v>2257089.6800000002</v>
      </c>
      <c r="U8" s="301">
        <v>60000</v>
      </c>
      <c r="W8" s="301">
        <v>306441</v>
      </c>
      <c r="X8" s="301">
        <v>450893.89</v>
      </c>
      <c r="Y8">
        <v>328211</v>
      </c>
      <c r="AA8">
        <v>11268</v>
      </c>
      <c r="AB8">
        <v>110080.42</v>
      </c>
      <c r="AC8">
        <v>35152.519999999997</v>
      </c>
      <c r="AD8">
        <v>200160</v>
      </c>
      <c r="AG8" s="73">
        <f t="shared" si="1"/>
        <v>258545.78</v>
      </c>
      <c r="AH8" s="77">
        <f t="shared" si="2"/>
        <v>30278.12</v>
      </c>
      <c r="AI8" s="21">
        <f t="shared" si="4"/>
        <v>228267.66</v>
      </c>
      <c r="AJ8" s="22">
        <f t="shared" si="3"/>
        <v>1502206.83</v>
      </c>
      <c r="AK8" s="16" t="e">
        <f>SUM(#REF!)</f>
        <v>#REF!</v>
      </c>
      <c r="AL8" s="26" t="e">
        <f t="shared" si="5"/>
        <v>#REF!</v>
      </c>
    </row>
    <row r="9" spans="1:38" x14ac:dyDescent="0.25">
      <c r="E9" t="s">
        <v>2945</v>
      </c>
      <c r="F9" s="301">
        <v>8053.5</v>
      </c>
      <c r="H9" s="301">
        <v>0</v>
      </c>
      <c r="J9">
        <v>3615692.52</v>
      </c>
      <c r="K9">
        <v>60380.47</v>
      </c>
      <c r="L9" s="301">
        <v>19600</v>
      </c>
      <c r="M9" s="301">
        <v>5022.92</v>
      </c>
      <c r="N9" s="301">
        <v>1540</v>
      </c>
      <c r="O9" s="301">
        <v>0</v>
      </c>
      <c r="R9">
        <v>3488019.75</v>
      </c>
      <c r="S9">
        <v>253201</v>
      </c>
      <c r="W9" s="301">
        <v>158740</v>
      </c>
      <c r="X9" s="301">
        <v>329579.21999999997</v>
      </c>
      <c r="Y9">
        <v>158740</v>
      </c>
      <c r="AB9">
        <v>24622.92</v>
      </c>
      <c r="AC9">
        <v>60203.48</v>
      </c>
      <c r="AD9">
        <v>163010</v>
      </c>
      <c r="AG9" s="73">
        <f t="shared" si="1"/>
        <v>8053.5</v>
      </c>
      <c r="AH9" s="77">
        <f t="shared" si="2"/>
        <v>26162.92</v>
      </c>
      <c r="AI9" s="21">
        <f t="shared" si="4"/>
        <v>-18109.419999999998</v>
      </c>
      <c r="AJ9" s="22">
        <f t="shared" si="3"/>
        <v>894895.62</v>
      </c>
      <c r="AK9" s="16" t="e">
        <f>SUM(#REF!)</f>
        <v>#REF!</v>
      </c>
      <c r="AL9" s="26" t="e">
        <f t="shared" si="5"/>
        <v>#REF!</v>
      </c>
    </row>
    <row r="10" spans="1:38" x14ac:dyDescent="0.25">
      <c r="E10" t="s">
        <v>2946</v>
      </c>
      <c r="F10" s="301">
        <v>12410.07</v>
      </c>
      <c r="H10" s="301">
        <v>6000</v>
      </c>
      <c r="J10">
        <v>3154373.2</v>
      </c>
      <c r="K10">
        <v>3</v>
      </c>
      <c r="L10" s="301">
        <v>43361</v>
      </c>
      <c r="M10" s="301">
        <v>7804.1</v>
      </c>
      <c r="N10" s="301">
        <v>3940</v>
      </c>
      <c r="O10" s="301">
        <v>1320</v>
      </c>
      <c r="R10">
        <v>3178171.87</v>
      </c>
      <c r="W10" s="301">
        <v>221368</v>
      </c>
      <c r="X10" s="301">
        <v>359077.43</v>
      </c>
      <c r="Y10">
        <v>237368</v>
      </c>
      <c r="AB10">
        <v>48416.81</v>
      </c>
      <c r="AC10">
        <v>28851.32</v>
      </c>
      <c r="AD10">
        <v>90620</v>
      </c>
      <c r="AG10" s="73">
        <f t="shared" si="1"/>
        <v>18410.07</v>
      </c>
      <c r="AH10" s="77">
        <f t="shared" si="2"/>
        <v>56425.1</v>
      </c>
      <c r="AI10" s="21">
        <f t="shared" si="4"/>
        <v>-38015.03</v>
      </c>
      <c r="AJ10" s="22">
        <f t="shared" si="3"/>
        <v>985701.55999999994</v>
      </c>
      <c r="AK10" s="16" t="e">
        <f>SUM(#REF!)</f>
        <v>#REF!</v>
      </c>
      <c r="AL10" s="26" t="e">
        <f t="shared" si="5"/>
        <v>#REF!</v>
      </c>
    </row>
    <row r="11" spans="1:38" x14ac:dyDescent="0.25">
      <c r="E11" t="s">
        <v>2947</v>
      </c>
      <c r="F11" s="301">
        <v>0</v>
      </c>
      <c r="J11">
        <v>3455340.51</v>
      </c>
      <c r="K11">
        <v>15271.71</v>
      </c>
      <c r="O11" s="301">
        <v>0</v>
      </c>
      <c r="R11">
        <v>3401558.66</v>
      </c>
      <c r="S11">
        <v>99610.62</v>
      </c>
      <c r="W11" s="301">
        <v>109935</v>
      </c>
      <c r="X11" s="301">
        <v>202500</v>
      </c>
      <c r="Y11">
        <v>112035</v>
      </c>
      <c r="AB11">
        <v>15900</v>
      </c>
      <c r="AC11">
        <v>30557.06</v>
      </c>
      <c r="AG11" s="73">
        <f t="shared" si="1"/>
        <v>0</v>
      </c>
      <c r="AH11" s="77">
        <f t="shared" si="2"/>
        <v>0</v>
      </c>
      <c r="AI11" s="21">
        <f t="shared" si="4"/>
        <v>0</v>
      </c>
      <c r="AJ11" s="22">
        <f t="shared" si="3"/>
        <v>470927.06</v>
      </c>
      <c r="AK11" s="16" t="e">
        <f>SUM(#REF!)</f>
        <v>#REF!</v>
      </c>
      <c r="AL11" s="26" t="e">
        <f t="shared" si="5"/>
        <v>#REF!</v>
      </c>
    </row>
    <row r="12" spans="1:38" x14ac:dyDescent="0.25">
      <c r="A12" s="1" t="s">
        <v>409</v>
      </c>
      <c r="B12" s="1" t="s">
        <v>411</v>
      </c>
      <c r="C12" s="65">
        <v>4017</v>
      </c>
      <c r="D12" s="65" t="s">
        <v>1009</v>
      </c>
      <c r="E12" t="s">
        <v>2948</v>
      </c>
      <c r="F12" s="301">
        <v>550404.41</v>
      </c>
      <c r="G12" s="301">
        <v>0</v>
      </c>
      <c r="H12" s="301">
        <v>32953.31</v>
      </c>
      <c r="J12">
        <v>1116232.32</v>
      </c>
      <c r="K12">
        <v>319001.94</v>
      </c>
      <c r="L12" s="301">
        <v>7500</v>
      </c>
      <c r="R12">
        <v>1241808.92</v>
      </c>
      <c r="S12">
        <v>685585.33</v>
      </c>
      <c r="T12" s="301">
        <v>12471</v>
      </c>
      <c r="U12" s="301">
        <v>228000</v>
      </c>
      <c r="W12" s="301">
        <v>511737</v>
      </c>
      <c r="Y12">
        <v>534429</v>
      </c>
      <c r="AB12">
        <v>54115.1</v>
      </c>
      <c r="AC12">
        <v>50966.720000000001</v>
      </c>
      <c r="AG12" s="73">
        <f t="shared" si="1"/>
        <v>583357.72</v>
      </c>
      <c r="AH12" s="77">
        <f t="shared" si="2"/>
        <v>7500</v>
      </c>
      <c r="AI12" s="21">
        <f>AG12-AH12</f>
        <v>575857.72</v>
      </c>
      <c r="AJ12" s="22">
        <f>SUM(T12:X12)</f>
        <v>752208</v>
      </c>
      <c r="AK12" s="16">
        <f>SUM(Y12:AF12)</f>
        <v>639510.81999999995</v>
      </c>
      <c r="AL12" s="26">
        <f t="shared" si="5"/>
        <v>112697.18000000005</v>
      </c>
    </row>
    <row r="13" spans="1:38" x14ac:dyDescent="0.25">
      <c r="A13" s="1" t="s">
        <v>409</v>
      </c>
      <c r="B13" s="1" t="s">
        <v>411</v>
      </c>
      <c r="C13" s="65">
        <v>4254</v>
      </c>
      <c r="D13" s="65" t="s">
        <v>1010</v>
      </c>
      <c r="E13" t="s">
        <v>2949</v>
      </c>
      <c r="F13" s="301">
        <v>198105.48</v>
      </c>
      <c r="G13" s="301">
        <v>65584.05</v>
      </c>
      <c r="H13" s="301">
        <v>15374.57</v>
      </c>
      <c r="J13">
        <v>223474.86</v>
      </c>
      <c r="K13">
        <v>331825.07</v>
      </c>
      <c r="L13" s="301">
        <v>0</v>
      </c>
      <c r="O13" s="301">
        <v>0</v>
      </c>
      <c r="R13">
        <v>-574640.5</v>
      </c>
      <c r="S13">
        <v>1517319.83</v>
      </c>
      <c r="T13" s="301">
        <v>23956.28</v>
      </c>
      <c r="W13" s="301">
        <v>485190</v>
      </c>
      <c r="Y13">
        <v>516105</v>
      </c>
      <c r="AB13">
        <v>41036.239999999998</v>
      </c>
      <c r="AC13">
        <v>41720.339999999997</v>
      </c>
      <c r="AG13" s="73">
        <f t="shared" ref="AG13:AG76" si="6">SUM(F13:I13)</f>
        <v>279064.10000000003</v>
      </c>
      <c r="AH13" s="77">
        <f t="shared" ref="AH13:AH76" si="7">SUM(L13:O13)</f>
        <v>0</v>
      </c>
      <c r="AI13" s="21">
        <f t="shared" ref="AI13:AI76" si="8">AG13-AH13</f>
        <v>279064.10000000003</v>
      </c>
      <c r="AJ13" s="22">
        <f t="shared" ref="AJ13:AJ76" si="9">SUM(T13:X13)</f>
        <v>509146.28</v>
      </c>
      <c r="AK13" s="16">
        <f t="shared" ref="AK13:AK76" si="10">SUM(Y13:AF13)</f>
        <v>598861.57999999996</v>
      </c>
      <c r="AL13" s="26">
        <f t="shared" si="5"/>
        <v>-89715.29999999993</v>
      </c>
    </row>
    <row r="14" spans="1:38" x14ac:dyDescent="0.25">
      <c r="A14" s="1" t="s">
        <v>409</v>
      </c>
      <c r="B14" s="1" t="s">
        <v>411</v>
      </c>
      <c r="C14" s="65">
        <v>2828</v>
      </c>
      <c r="D14" s="65" t="s">
        <v>1011</v>
      </c>
      <c r="E14" t="s">
        <v>2950</v>
      </c>
      <c r="F14" s="301">
        <v>519608.4</v>
      </c>
      <c r="G14" s="301">
        <v>0</v>
      </c>
      <c r="H14" s="301">
        <v>44824.49</v>
      </c>
      <c r="J14">
        <v>827989.22</v>
      </c>
      <c r="K14">
        <v>371189.51</v>
      </c>
      <c r="L14" s="301">
        <v>0</v>
      </c>
      <c r="R14">
        <v>-20983.439999999999</v>
      </c>
      <c r="S14">
        <v>1326846.8</v>
      </c>
      <c r="T14" s="301">
        <v>10302.57</v>
      </c>
      <c r="U14" s="301">
        <v>684520</v>
      </c>
      <c r="W14" s="301">
        <v>284908</v>
      </c>
      <c r="Y14">
        <v>305328</v>
      </c>
      <c r="AB14">
        <v>72839.679999999993</v>
      </c>
      <c r="AC14">
        <v>46947.43</v>
      </c>
      <c r="AG14" s="73">
        <f t="shared" si="6"/>
        <v>564432.89</v>
      </c>
      <c r="AH14" s="77">
        <f t="shared" si="7"/>
        <v>0</v>
      </c>
      <c r="AI14" s="21">
        <f t="shared" si="8"/>
        <v>564432.89</v>
      </c>
      <c r="AJ14" s="22">
        <f t="shared" si="9"/>
        <v>979730.57</v>
      </c>
      <c r="AK14" s="16">
        <f t="shared" si="10"/>
        <v>425115.11</v>
      </c>
      <c r="AL14" s="26">
        <f t="shared" si="5"/>
        <v>554615.46</v>
      </c>
    </row>
    <row r="15" spans="1:38" x14ac:dyDescent="0.25">
      <c r="A15" s="1" t="s">
        <v>409</v>
      </c>
      <c r="B15" s="1" t="s">
        <v>411</v>
      </c>
      <c r="C15" s="65">
        <v>4184</v>
      </c>
      <c r="D15" s="65" t="s">
        <v>1012</v>
      </c>
      <c r="E15" t="s">
        <v>2951</v>
      </c>
      <c r="F15" s="301">
        <v>495069.91</v>
      </c>
      <c r="G15" s="301">
        <v>13509.74</v>
      </c>
      <c r="H15" s="301">
        <v>78007.17</v>
      </c>
      <c r="J15">
        <v>21060.34</v>
      </c>
      <c r="K15">
        <v>583441.91</v>
      </c>
      <c r="L15" s="301">
        <v>15000</v>
      </c>
      <c r="R15">
        <v>-45484.69</v>
      </c>
      <c r="S15">
        <v>1336486.2</v>
      </c>
      <c r="T15" s="301">
        <v>16991.990000000002</v>
      </c>
      <c r="W15" s="301">
        <v>621479</v>
      </c>
      <c r="X15" s="301">
        <v>19200</v>
      </c>
      <c r="Y15">
        <v>661079.4</v>
      </c>
      <c r="AB15">
        <v>64951.89</v>
      </c>
      <c r="AC15">
        <v>38902.14</v>
      </c>
      <c r="AG15" s="73">
        <f t="shared" si="6"/>
        <v>586586.81999999995</v>
      </c>
      <c r="AH15" s="77">
        <f t="shared" si="7"/>
        <v>15000</v>
      </c>
      <c r="AI15" s="21">
        <f t="shared" si="8"/>
        <v>571586.81999999995</v>
      </c>
      <c r="AJ15" s="22">
        <f t="shared" si="9"/>
        <v>657670.99</v>
      </c>
      <c r="AK15" s="16">
        <f t="shared" si="10"/>
        <v>764933.43</v>
      </c>
      <c r="AL15" s="26">
        <f t="shared" si="5"/>
        <v>-107262.44000000006</v>
      </c>
    </row>
    <row r="16" spans="1:38" x14ac:dyDescent="0.25">
      <c r="A16" s="1" t="s">
        <v>409</v>
      </c>
      <c r="B16" s="1" t="s">
        <v>411</v>
      </c>
      <c r="C16" s="65">
        <v>7069</v>
      </c>
      <c r="D16" s="65" t="s">
        <v>1013</v>
      </c>
      <c r="E16" t="s">
        <v>2952</v>
      </c>
      <c r="F16" s="301">
        <v>999206.09</v>
      </c>
      <c r="G16" s="301">
        <v>38376.199999999997</v>
      </c>
      <c r="H16" s="301">
        <v>61476.45</v>
      </c>
      <c r="J16">
        <v>945020.9</v>
      </c>
      <c r="K16">
        <v>336504.7</v>
      </c>
      <c r="L16" s="301">
        <v>0</v>
      </c>
      <c r="O16" s="301">
        <v>0</v>
      </c>
      <c r="R16">
        <v>514919.28</v>
      </c>
      <c r="S16">
        <v>2146839.4900000002</v>
      </c>
      <c r="T16" s="301">
        <v>31979.96</v>
      </c>
      <c r="W16" s="301">
        <v>506504</v>
      </c>
      <c r="Y16">
        <v>624125.6</v>
      </c>
      <c r="AB16">
        <v>44086.65</v>
      </c>
      <c r="AC16">
        <v>57754.19</v>
      </c>
      <c r="AG16" s="73">
        <f t="shared" si="6"/>
        <v>1099058.74</v>
      </c>
      <c r="AH16" s="77">
        <f t="shared" si="7"/>
        <v>0</v>
      </c>
      <c r="AI16" s="21">
        <f t="shared" si="8"/>
        <v>1099058.74</v>
      </c>
      <c r="AJ16" s="22">
        <f t="shared" si="9"/>
        <v>538483.96</v>
      </c>
      <c r="AK16" s="16">
        <f t="shared" si="10"/>
        <v>725966.44</v>
      </c>
      <c r="AL16" s="26">
        <f t="shared" si="5"/>
        <v>-187482.47999999998</v>
      </c>
    </row>
    <row r="17" spans="1:38" x14ac:dyDescent="0.25">
      <c r="A17" s="1" t="s">
        <v>409</v>
      </c>
      <c r="B17" s="1" t="s">
        <v>411</v>
      </c>
      <c r="C17" s="65">
        <v>6198</v>
      </c>
      <c r="D17" s="65" t="s">
        <v>1014</v>
      </c>
      <c r="E17" t="s">
        <v>2953</v>
      </c>
      <c r="F17" s="301">
        <v>410414.2</v>
      </c>
      <c r="G17" s="301">
        <v>0</v>
      </c>
      <c r="H17" s="301">
        <v>93860.18</v>
      </c>
      <c r="J17">
        <v>66987.45</v>
      </c>
      <c r="K17">
        <v>361286.46</v>
      </c>
      <c r="L17" s="301">
        <v>67867</v>
      </c>
      <c r="R17">
        <v>-606130.19999999995</v>
      </c>
      <c r="S17">
        <v>1602780.76</v>
      </c>
      <c r="T17" s="301">
        <v>21869.68</v>
      </c>
      <c r="W17" s="301">
        <v>487172</v>
      </c>
      <c r="Y17">
        <v>527184</v>
      </c>
      <c r="AB17">
        <v>62835.89</v>
      </c>
      <c r="AC17">
        <v>38641.06</v>
      </c>
      <c r="AG17" s="73">
        <f t="shared" si="6"/>
        <v>504274.38</v>
      </c>
      <c r="AH17" s="77">
        <f t="shared" si="7"/>
        <v>67867</v>
      </c>
      <c r="AI17" s="21">
        <f t="shared" si="8"/>
        <v>436407.38</v>
      </c>
      <c r="AJ17" s="22">
        <f t="shared" si="9"/>
        <v>509041.68</v>
      </c>
      <c r="AK17" s="16">
        <f t="shared" si="10"/>
        <v>628660.94999999995</v>
      </c>
      <c r="AL17" s="26">
        <f t="shared" si="5"/>
        <v>-119619.26999999996</v>
      </c>
    </row>
    <row r="18" spans="1:38" x14ac:dyDescent="0.25">
      <c r="A18" s="1" t="s">
        <v>409</v>
      </c>
      <c r="B18" s="1" t="s">
        <v>411</v>
      </c>
      <c r="C18" s="65">
        <v>2120</v>
      </c>
      <c r="D18" s="65" t="s">
        <v>1015</v>
      </c>
      <c r="E18" t="s">
        <v>2954</v>
      </c>
      <c r="F18" s="301">
        <v>532577.76</v>
      </c>
      <c r="G18" s="301">
        <v>0</v>
      </c>
      <c r="H18" s="301">
        <v>3643.2</v>
      </c>
      <c r="J18">
        <v>333153.83</v>
      </c>
      <c r="K18">
        <v>1887439.57</v>
      </c>
      <c r="L18" s="301">
        <v>0</v>
      </c>
      <c r="R18">
        <v>1018987.31</v>
      </c>
      <c r="S18">
        <v>2036704.82</v>
      </c>
      <c r="T18" s="301">
        <v>20528.2</v>
      </c>
      <c r="W18" s="301">
        <v>297409</v>
      </c>
      <c r="Y18">
        <v>346479</v>
      </c>
      <c r="AB18">
        <v>79422.880000000005</v>
      </c>
      <c r="AC18">
        <v>154083.44</v>
      </c>
      <c r="AG18" s="73">
        <f t="shared" si="6"/>
        <v>536220.96</v>
      </c>
      <c r="AH18" s="77">
        <f t="shared" si="7"/>
        <v>0</v>
      </c>
      <c r="AI18" s="21">
        <f t="shared" si="8"/>
        <v>536220.96</v>
      </c>
      <c r="AJ18" s="22">
        <f t="shared" si="9"/>
        <v>317937.2</v>
      </c>
      <c r="AK18" s="16">
        <f t="shared" si="10"/>
        <v>579985.32000000007</v>
      </c>
      <c r="AL18" s="26">
        <f t="shared" si="5"/>
        <v>-262048.12000000005</v>
      </c>
    </row>
    <row r="19" spans="1:38" x14ac:dyDescent="0.25">
      <c r="A19" s="1" t="s">
        <v>409</v>
      </c>
      <c r="B19" s="1" t="s">
        <v>411</v>
      </c>
      <c r="C19" s="65">
        <v>808</v>
      </c>
      <c r="D19" s="65" t="s">
        <v>1016</v>
      </c>
      <c r="E19" t="s">
        <v>2955</v>
      </c>
      <c r="F19" s="301">
        <v>380218.76</v>
      </c>
      <c r="G19" s="301">
        <v>14815.73</v>
      </c>
      <c r="H19" s="301">
        <v>99310.83</v>
      </c>
      <c r="J19">
        <v>1039148.61</v>
      </c>
      <c r="K19">
        <v>562105.14</v>
      </c>
      <c r="L19" s="301">
        <v>23818</v>
      </c>
      <c r="R19">
        <v>2075087.12</v>
      </c>
      <c r="S19">
        <v>118427.08</v>
      </c>
      <c r="T19" s="301">
        <v>9540.26</v>
      </c>
      <c r="W19" s="301">
        <v>230360</v>
      </c>
      <c r="Y19">
        <v>230360</v>
      </c>
      <c r="AB19">
        <v>57149.66</v>
      </c>
      <c r="AC19">
        <v>63923.73</v>
      </c>
      <c r="AG19" s="73">
        <f t="shared" si="6"/>
        <v>494345.32</v>
      </c>
      <c r="AH19" s="77">
        <f t="shared" si="7"/>
        <v>23818</v>
      </c>
      <c r="AI19" s="21">
        <f t="shared" si="8"/>
        <v>470527.32</v>
      </c>
      <c r="AJ19" s="22">
        <f t="shared" si="9"/>
        <v>239900.26</v>
      </c>
      <c r="AK19" s="16">
        <f t="shared" si="10"/>
        <v>351433.39</v>
      </c>
      <c r="AL19" s="26">
        <f t="shared" si="5"/>
        <v>-111533.13</v>
      </c>
    </row>
    <row r="20" spans="1:38" x14ac:dyDescent="0.25">
      <c r="A20" s="1" t="s">
        <v>409</v>
      </c>
      <c r="B20" s="1" t="s">
        <v>411</v>
      </c>
      <c r="C20" s="65">
        <v>5257</v>
      </c>
      <c r="D20" s="65" t="s">
        <v>1017</v>
      </c>
      <c r="E20" t="s">
        <v>2956</v>
      </c>
      <c r="F20" s="301">
        <v>1304216.97</v>
      </c>
      <c r="G20" s="301">
        <v>290296.2</v>
      </c>
      <c r="H20" s="301">
        <v>60587.44</v>
      </c>
      <c r="J20">
        <v>30775.54</v>
      </c>
      <c r="K20">
        <v>263904.26</v>
      </c>
      <c r="L20" s="301">
        <v>0</v>
      </c>
      <c r="R20">
        <v>42555.24</v>
      </c>
      <c r="S20">
        <v>1863971.92</v>
      </c>
      <c r="T20" s="301">
        <v>42686.79</v>
      </c>
      <c r="U20" s="301">
        <v>204000</v>
      </c>
      <c r="W20" s="301">
        <v>269140</v>
      </c>
      <c r="Y20">
        <v>314340</v>
      </c>
      <c r="AB20">
        <v>104365.31</v>
      </c>
      <c r="AC20">
        <v>44068.23</v>
      </c>
      <c r="AG20" s="73">
        <f t="shared" si="6"/>
        <v>1655100.6099999999</v>
      </c>
      <c r="AH20" s="77">
        <f t="shared" si="7"/>
        <v>0</v>
      </c>
      <c r="AI20" s="21">
        <f t="shared" si="8"/>
        <v>1655100.6099999999</v>
      </c>
      <c r="AJ20" s="22">
        <f t="shared" si="9"/>
        <v>515826.79000000004</v>
      </c>
      <c r="AK20" s="16">
        <f t="shared" si="10"/>
        <v>462773.54</v>
      </c>
      <c r="AL20" s="26">
        <f t="shared" si="5"/>
        <v>53053.250000000058</v>
      </c>
    </row>
    <row r="21" spans="1:38" x14ac:dyDescent="0.25">
      <c r="A21" s="1" t="s">
        <v>409</v>
      </c>
      <c r="B21" s="1" t="s">
        <v>411</v>
      </c>
      <c r="C21" s="65">
        <v>5547</v>
      </c>
      <c r="D21" s="65" t="s">
        <v>1018</v>
      </c>
      <c r="E21" t="s">
        <v>2957</v>
      </c>
      <c r="F21" s="301">
        <v>786231.17</v>
      </c>
      <c r="G21" s="301">
        <v>40697.800000000003</v>
      </c>
      <c r="H21" s="301">
        <v>86236.29</v>
      </c>
      <c r="J21">
        <v>589967.28</v>
      </c>
      <c r="K21">
        <v>1319643.03</v>
      </c>
      <c r="L21" s="301">
        <v>0</v>
      </c>
      <c r="O21" s="301">
        <v>0</v>
      </c>
      <c r="R21">
        <v>672857.1</v>
      </c>
      <c r="S21">
        <v>2519990.75</v>
      </c>
      <c r="T21" s="301">
        <v>49580</v>
      </c>
      <c r="W21" s="301">
        <v>423555</v>
      </c>
      <c r="Y21">
        <v>528784</v>
      </c>
      <c r="AB21">
        <v>146544.19</v>
      </c>
      <c r="AC21">
        <v>129719.09</v>
      </c>
      <c r="AG21" s="73">
        <f t="shared" si="6"/>
        <v>913165.26000000013</v>
      </c>
      <c r="AH21" s="77">
        <f t="shared" si="7"/>
        <v>0</v>
      </c>
      <c r="AI21" s="21">
        <f t="shared" si="8"/>
        <v>913165.26000000013</v>
      </c>
      <c r="AJ21" s="22">
        <f t="shared" si="9"/>
        <v>473135</v>
      </c>
      <c r="AK21" s="16">
        <f t="shared" si="10"/>
        <v>805047.27999999991</v>
      </c>
      <c r="AL21" s="26">
        <f t="shared" si="5"/>
        <v>-331912.27999999991</v>
      </c>
    </row>
    <row r="22" spans="1:38" x14ac:dyDescent="0.25">
      <c r="A22" s="1" t="s">
        <v>409</v>
      </c>
      <c r="B22" s="1" t="s">
        <v>411</v>
      </c>
      <c r="C22" s="65">
        <v>4817</v>
      </c>
      <c r="D22" s="65" t="s">
        <v>1019</v>
      </c>
      <c r="E22" t="s">
        <v>2958</v>
      </c>
      <c r="F22" s="301">
        <v>50363.07</v>
      </c>
      <c r="G22" s="301">
        <v>35600</v>
      </c>
      <c r="H22" s="301">
        <v>3200</v>
      </c>
      <c r="J22">
        <v>409698.2</v>
      </c>
      <c r="K22">
        <v>351815.61</v>
      </c>
      <c r="L22" s="301">
        <v>0</v>
      </c>
      <c r="R22">
        <v>-3959678.45</v>
      </c>
      <c r="S22">
        <v>4994895.4800000004</v>
      </c>
      <c r="T22" s="301">
        <v>24476.63</v>
      </c>
      <c r="W22" s="301">
        <v>424904</v>
      </c>
      <c r="Y22">
        <v>424904</v>
      </c>
      <c r="AB22">
        <v>94805.95</v>
      </c>
      <c r="AC22">
        <v>77410.83</v>
      </c>
      <c r="AG22" s="73">
        <f t="shared" si="6"/>
        <v>89163.07</v>
      </c>
      <c r="AH22" s="77">
        <f t="shared" si="7"/>
        <v>0</v>
      </c>
      <c r="AI22" s="21">
        <f t="shared" si="8"/>
        <v>89163.07</v>
      </c>
      <c r="AJ22" s="22">
        <f t="shared" si="9"/>
        <v>449380.63</v>
      </c>
      <c r="AK22" s="16">
        <f t="shared" si="10"/>
        <v>597120.78</v>
      </c>
      <c r="AL22" s="26">
        <f t="shared" si="5"/>
        <v>-147740.15000000002</v>
      </c>
    </row>
    <row r="23" spans="1:38" x14ac:dyDescent="0.25">
      <c r="A23" s="1" t="s">
        <v>409</v>
      </c>
      <c r="B23" s="1" t="s">
        <v>411</v>
      </c>
      <c r="C23" s="65">
        <v>4661</v>
      </c>
      <c r="D23" s="65" t="s">
        <v>1020</v>
      </c>
      <c r="E23" t="s">
        <v>2959</v>
      </c>
      <c r="F23" s="301">
        <v>137832.24</v>
      </c>
      <c r="G23" s="301">
        <v>5326.5</v>
      </c>
      <c r="H23" s="301">
        <v>114594.57</v>
      </c>
      <c r="J23">
        <v>752440.52</v>
      </c>
      <c r="K23">
        <v>507730.45</v>
      </c>
      <c r="L23" s="301">
        <v>9600</v>
      </c>
      <c r="O23" s="301">
        <v>287</v>
      </c>
      <c r="R23">
        <v>109389.72</v>
      </c>
      <c r="S23">
        <v>1550129.81</v>
      </c>
      <c r="T23" s="301">
        <v>31901.119999999999</v>
      </c>
      <c r="W23" s="301">
        <v>577203</v>
      </c>
      <c r="Y23">
        <v>600659.4</v>
      </c>
      <c r="AB23">
        <v>73103.360000000001</v>
      </c>
      <c r="AC23">
        <v>70163.61</v>
      </c>
      <c r="AG23" s="73">
        <f t="shared" si="6"/>
        <v>257753.31</v>
      </c>
      <c r="AH23" s="77">
        <f t="shared" si="7"/>
        <v>9887</v>
      </c>
      <c r="AI23" s="21">
        <f t="shared" si="8"/>
        <v>247866.31</v>
      </c>
      <c r="AJ23" s="22">
        <f t="shared" si="9"/>
        <v>609104.12</v>
      </c>
      <c r="AK23" s="16">
        <f t="shared" si="10"/>
        <v>743926.37</v>
      </c>
      <c r="AL23" s="26">
        <f t="shared" si="5"/>
        <v>-134822.25</v>
      </c>
    </row>
    <row r="24" spans="1:38" x14ac:dyDescent="0.25">
      <c r="A24" s="1" t="s">
        <v>409</v>
      </c>
      <c r="B24" s="1" t="s">
        <v>411</v>
      </c>
      <c r="C24" s="65">
        <v>7585</v>
      </c>
      <c r="D24" s="65" t="s">
        <v>1021</v>
      </c>
      <c r="E24" t="s">
        <v>2960</v>
      </c>
      <c r="F24" s="301">
        <v>2710403.68</v>
      </c>
      <c r="G24" s="301">
        <v>132573.39000000001</v>
      </c>
      <c r="H24" s="301">
        <v>3605.05</v>
      </c>
      <c r="J24">
        <v>67140.86</v>
      </c>
      <c r="K24">
        <v>523423.77</v>
      </c>
      <c r="L24" s="301">
        <v>32000</v>
      </c>
      <c r="R24">
        <v>707475.81</v>
      </c>
      <c r="S24">
        <v>2878887.21</v>
      </c>
      <c r="T24" s="301">
        <v>57712.07</v>
      </c>
      <c r="W24" s="301">
        <v>796383</v>
      </c>
      <c r="Y24">
        <v>832438</v>
      </c>
      <c r="AB24">
        <v>133059.69</v>
      </c>
      <c r="AC24">
        <v>65273.66</v>
      </c>
      <c r="AG24" s="73">
        <f t="shared" si="6"/>
        <v>2846582.12</v>
      </c>
      <c r="AH24" s="77">
        <f t="shared" si="7"/>
        <v>32000</v>
      </c>
      <c r="AI24" s="21">
        <f t="shared" si="8"/>
        <v>2814582.12</v>
      </c>
      <c r="AJ24" s="22">
        <f t="shared" si="9"/>
        <v>854095.07</v>
      </c>
      <c r="AK24" s="16">
        <f t="shared" si="10"/>
        <v>1030771.35</v>
      </c>
      <c r="AL24" s="26">
        <f t="shared" si="5"/>
        <v>-176676.28000000003</v>
      </c>
    </row>
    <row r="25" spans="1:38" x14ac:dyDescent="0.25">
      <c r="A25" s="1" t="s">
        <v>409</v>
      </c>
      <c r="B25" s="1" t="s">
        <v>411</v>
      </c>
      <c r="C25" s="65">
        <v>6519</v>
      </c>
      <c r="D25" s="65" t="s">
        <v>1022</v>
      </c>
      <c r="E25" t="s">
        <v>2961</v>
      </c>
      <c r="F25" s="301">
        <v>313774.33</v>
      </c>
      <c r="G25" s="301">
        <v>179338.55</v>
      </c>
      <c r="H25" s="301">
        <v>25314.720000000001</v>
      </c>
      <c r="J25">
        <v>334634.90999999997</v>
      </c>
      <c r="K25">
        <v>343285.38</v>
      </c>
      <c r="L25" s="301">
        <v>0</v>
      </c>
      <c r="R25">
        <v>-941233.72</v>
      </c>
      <c r="S25">
        <v>2079998.65</v>
      </c>
      <c r="T25" s="301">
        <v>35877.67</v>
      </c>
      <c r="U25" s="301">
        <v>240000</v>
      </c>
      <c r="W25" s="301">
        <v>423070.2</v>
      </c>
      <c r="Y25">
        <v>470212.2</v>
      </c>
      <c r="AB25">
        <v>108367.34</v>
      </c>
      <c r="AC25">
        <v>52585.37</v>
      </c>
      <c r="AG25" s="73">
        <f t="shared" si="6"/>
        <v>518427.6</v>
      </c>
      <c r="AH25" s="77">
        <f t="shared" si="7"/>
        <v>0</v>
      </c>
      <c r="AI25" s="21">
        <f t="shared" si="8"/>
        <v>518427.6</v>
      </c>
      <c r="AJ25" s="22">
        <f t="shared" si="9"/>
        <v>698947.87</v>
      </c>
      <c r="AK25" s="16">
        <f t="shared" si="10"/>
        <v>631164.91</v>
      </c>
      <c r="AL25" s="26">
        <f t="shared" si="5"/>
        <v>67782.959999999963</v>
      </c>
    </row>
    <row r="26" spans="1:38" x14ac:dyDescent="0.25">
      <c r="A26" s="1" t="s">
        <v>409</v>
      </c>
      <c r="B26" s="1" t="s">
        <v>411</v>
      </c>
      <c r="C26" s="65">
        <v>4531</v>
      </c>
      <c r="D26" s="65" t="s">
        <v>1023</v>
      </c>
      <c r="E26" t="s">
        <v>2962</v>
      </c>
      <c r="F26" s="301">
        <v>277004.61</v>
      </c>
      <c r="G26" s="301">
        <v>48709.93</v>
      </c>
      <c r="H26" s="301">
        <v>30144.43</v>
      </c>
      <c r="J26">
        <v>983372.68</v>
      </c>
      <c r="K26">
        <v>251773.78</v>
      </c>
      <c r="L26" s="301">
        <v>980</v>
      </c>
      <c r="R26">
        <v>1298016.82</v>
      </c>
      <c r="S26">
        <v>413083.29</v>
      </c>
      <c r="T26" s="301">
        <v>37129.75</v>
      </c>
      <c r="V26" s="301">
        <v>636.85</v>
      </c>
      <c r="W26" s="301">
        <v>459524</v>
      </c>
      <c r="Y26">
        <v>506201.2</v>
      </c>
      <c r="AB26">
        <v>35839.519999999997</v>
      </c>
      <c r="AC26">
        <v>44748.89</v>
      </c>
      <c r="AG26" s="73">
        <f t="shared" si="6"/>
        <v>355858.97</v>
      </c>
      <c r="AH26" s="77">
        <f t="shared" si="7"/>
        <v>980</v>
      </c>
      <c r="AI26" s="21">
        <f t="shared" si="8"/>
        <v>354878.97</v>
      </c>
      <c r="AJ26" s="22">
        <f t="shared" si="9"/>
        <v>497290.6</v>
      </c>
      <c r="AK26" s="16">
        <f t="shared" si="10"/>
        <v>586789.61</v>
      </c>
      <c r="AL26" s="26">
        <f t="shared" si="5"/>
        <v>-89499.010000000009</v>
      </c>
    </row>
    <row r="27" spans="1:38" x14ac:dyDescent="0.25">
      <c r="A27" s="1" t="s">
        <v>409</v>
      </c>
      <c r="B27" s="1" t="s">
        <v>411</v>
      </c>
      <c r="C27" s="65">
        <v>2937</v>
      </c>
      <c r="D27" s="65" t="s">
        <v>1024</v>
      </c>
      <c r="E27" t="s">
        <v>2963</v>
      </c>
      <c r="F27" s="301">
        <v>459321.66</v>
      </c>
      <c r="G27" s="301">
        <v>0</v>
      </c>
      <c r="H27" s="301">
        <v>11651.64</v>
      </c>
      <c r="J27">
        <v>578503.38</v>
      </c>
      <c r="K27">
        <v>263334.15999999997</v>
      </c>
      <c r="L27" s="301">
        <v>0</v>
      </c>
      <c r="R27">
        <v>-927882.57</v>
      </c>
      <c r="S27">
        <v>2337378.21</v>
      </c>
      <c r="T27" s="301">
        <v>13069.64</v>
      </c>
      <c r="W27" s="301">
        <v>353499</v>
      </c>
      <c r="Y27">
        <v>353499</v>
      </c>
      <c r="AB27">
        <v>58474.97</v>
      </c>
      <c r="AC27">
        <v>41679.47</v>
      </c>
      <c r="AG27" s="73">
        <f t="shared" si="6"/>
        <v>470973.3</v>
      </c>
      <c r="AH27" s="77">
        <f t="shared" si="7"/>
        <v>0</v>
      </c>
      <c r="AI27" s="21">
        <f t="shared" si="8"/>
        <v>470973.3</v>
      </c>
      <c r="AJ27" s="22">
        <f t="shared" si="9"/>
        <v>366568.64</v>
      </c>
      <c r="AK27" s="16">
        <f t="shared" si="10"/>
        <v>453653.43999999994</v>
      </c>
      <c r="AL27" s="26">
        <f t="shared" si="5"/>
        <v>-87084.79999999993</v>
      </c>
    </row>
    <row r="28" spans="1:38" x14ac:dyDescent="0.25">
      <c r="A28" s="1" t="s">
        <v>409</v>
      </c>
      <c r="B28" s="1" t="s">
        <v>411</v>
      </c>
      <c r="C28" s="65">
        <v>2576</v>
      </c>
      <c r="D28" s="65" t="s">
        <v>1025</v>
      </c>
      <c r="E28" t="s">
        <v>2964</v>
      </c>
      <c r="F28" s="301">
        <v>195763.92</v>
      </c>
      <c r="G28" s="301">
        <v>0</v>
      </c>
      <c r="H28" s="301">
        <v>16277.07</v>
      </c>
      <c r="J28">
        <v>297953.65000000002</v>
      </c>
      <c r="K28">
        <v>334478.71999999997</v>
      </c>
      <c r="L28" s="301">
        <v>5000</v>
      </c>
      <c r="O28" s="301">
        <v>0</v>
      </c>
      <c r="R28">
        <v>-1485904.77</v>
      </c>
      <c r="S28">
        <v>2446216.73</v>
      </c>
      <c r="T28" s="301">
        <v>13308.57</v>
      </c>
      <c r="W28" s="301">
        <v>273581</v>
      </c>
      <c r="Y28">
        <v>313352</v>
      </c>
      <c r="AB28">
        <v>47525.38</v>
      </c>
      <c r="AC28">
        <v>51230.85</v>
      </c>
      <c r="AG28" s="73">
        <f t="shared" si="6"/>
        <v>212040.99000000002</v>
      </c>
      <c r="AH28" s="77">
        <f t="shared" si="7"/>
        <v>5000</v>
      </c>
      <c r="AI28" s="21">
        <f t="shared" si="8"/>
        <v>207040.99000000002</v>
      </c>
      <c r="AJ28" s="22">
        <f t="shared" si="9"/>
        <v>286889.57</v>
      </c>
      <c r="AK28" s="16">
        <f t="shared" si="10"/>
        <v>412108.23</v>
      </c>
      <c r="AL28" s="26">
        <f t="shared" si="5"/>
        <v>-125218.65999999997</v>
      </c>
    </row>
    <row r="29" spans="1:38" x14ac:dyDescent="0.25">
      <c r="A29" s="1" t="s">
        <v>414</v>
      </c>
      <c r="B29" s="1" t="s">
        <v>415</v>
      </c>
      <c r="C29" s="65">
        <v>3880</v>
      </c>
      <c r="D29" s="65" t="s">
        <v>1026</v>
      </c>
      <c r="E29" t="s">
        <v>2965</v>
      </c>
      <c r="F29" s="301">
        <v>1131289.6499999999</v>
      </c>
      <c r="G29" s="301">
        <v>415267.35</v>
      </c>
      <c r="H29" s="301">
        <v>12031.56</v>
      </c>
      <c r="J29">
        <v>635342.27</v>
      </c>
      <c r="K29">
        <v>387694.4</v>
      </c>
      <c r="O29" s="301">
        <v>10016</v>
      </c>
      <c r="R29">
        <v>758562.94</v>
      </c>
      <c r="S29">
        <v>1940194.37</v>
      </c>
      <c r="T29" s="301">
        <v>93841.26</v>
      </c>
      <c r="W29" s="301">
        <v>416332</v>
      </c>
      <c r="Y29">
        <v>447458</v>
      </c>
      <c r="AB29">
        <v>58083.68</v>
      </c>
      <c r="AC29">
        <v>53479.66</v>
      </c>
      <c r="AG29" s="73">
        <f t="shared" si="6"/>
        <v>1558588.56</v>
      </c>
      <c r="AH29" s="77">
        <f t="shared" si="7"/>
        <v>10016</v>
      </c>
      <c r="AI29" s="21">
        <f t="shared" si="8"/>
        <v>1548572.56</v>
      </c>
      <c r="AJ29" s="22">
        <f t="shared" si="9"/>
        <v>510173.26</v>
      </c>
      <c r="AK29" s="16">
        <f t="shared" si="10"/>
        <v>559021.34</v>
      </c>
      <c r="AL29" s="26">
        <f t="shared" si="5"/>
        <v>-48848.079999999958</v>
      </c>
    </row>
    <row r="30" spans="1:38" x14ac:dyDescent="0.25">
      <c r="A30" s="1" t="s">
        <v>414</v>
      </c>
      <c r="B30" s="1" t="s">
        <v>415</v>
      </c>
      <c r="C30" s="65">
        <v>3169</v>
      </c>
      <c r="D30" s="65" t="s">
        <v>1027</v>
      </c>
      <c r="E30" t="s">
        <v>2966</v>
      </c>
      <c r="F30" s="301">
        <v>469935.71</v>
      </c>
      <c r="G30" s="301">
        <v>413390.56</v>
      </c>
      <c r="H30" s="301">
        <v>36512.65</v>
      </c>
      <c r="J30">
        <v>2014049.87</v>
      </c>
      <c r="K30">
        <v>966915.77</v>
      </c>
      <c r="R30">
        <v>3934026.61</v>
      </c>
      <c r="S30">
        <v>225942.27</v>
      </c>
      <c r="T30" s="301">
        <v>35412.400000000001</v>
      </c>
      <c r="W30" s="301">
        <v>222018</v>
      </c>
      <c r="Y30">
        <v>276816</v>
      </c>
      <c r="AB30">
        <v>91324.08</v>
      </c>
      <c r="AC30">
        <v>84224.639999999999</v>
      </c>
      <c r="AG30" s="73">
        <f t="shared" si="6"/>
        <v>919838.92</v>
      </c>
      <c r="AH30" s="77">
        <f t="shared" si="7"/>
        <v>0</v>
      </c>
      <c r="AI30" s="21">
        <f t="shared" si="8"/>
        <v>919838.92</v>
      </c>
      <c r="AJ30" s="22">
        <f t="shared" si="9"/>
        <v>257430.39999999999</v>
      </c>
      <c r="AK30" s="16">
        <f t="shared" si="10"/>
        <v>452364.72000000003</v>
      </c>
      <c r="AL30" s="26">
        <f t="shared" si="5"/>
        <v>-194934.32000000004</v>
      </c>
    </row>
    <row r="31" spans="1:38" x14ac:dyDescent="0.25">
      <c r="A31" s="1" t="s">
        <v>414</v>
      </c>
      <c r="B31" s="1" t="s">
        <v>415</v>
      </c>
      <c r="C31" s="65">
        <v>7059</v>
      </c>
      <c r="D31" s="65" t="s">
        <v>1028</v>
      </c>
      <c r="E31" t="s">
        <v>2967</v>
      </c>
      <c r="F31" s="301">
        <v>1328029.98</v>
      </c>
      <c r="G31" s="301">
        <v>448355.05</v>
      </c>
      <c r="H31" s="301">
        <v>19877.64</v>
      </c>
      <c r="J31">
        <v>1054878.73</v>
      </c>
      <c r="K31">
        <v>242870.97</v>
      </c>
      <c r="R31">
        <v>2783148.7</v>
      </c>
      <c r="S31">
        <v>519805.36</v>
      </c>
      <c r="T31" s="301">
        <v>200814.47</v>
      </c>
      <c r="V31" s="301">
        <v>156.09</v>
      </c>
      <c r="W31" s="301">
        <v>703765</v>
      </c>
      <c r="Y31">
        <v>814751</v>
      </c>
      <c r="AB31">
        <v>181126.63</v>
      </c>
      <c r="AC31">
        <v>30109.62</v>
      </c>
      <c r="AG31" s="73">
        <f t="shared" si="6"/>
        <v>1796262.67</v>
      </c>
      <c r="AH31" s="77">
        <f t="shared" si="7"/>
        <v>0</v>
      </c>
      <c r="AI31" s="21">
        <f t="shared" si="8"/>
        <v>1796262.67</v>
      </c>
      <c r="AJ31" s="22">
        <f t="shared" si="9"/>
        <v>904735.56</v>
      </c>
      <c r="AK31" s="16">
        <f t="shared" si="10"/>
        <v>1025987.25</v>
      </c>
      <c r="AL31" s="26">
        <f t="shared" si="5"/>
        <v>-121251.68999999994</v>
      </c>
    </row>
    <row r="32" spans="1:38" x14ac:dyDescent="0.25">
      <c r="A32" s="1" t="s">
        <v>414</v>
      </c>
      <c r="B32" s="1" t="s">
        <v>415</v>
      </c>
      <c r="C32" s="65">
        <v>4668</v>
      </c>
      <c r="D32" s="65" t="s">
        <v>1029</v>
      </c>
      <c r="E32" t="s">
        <v>2968</v>
      </c>
      <c r="F32" s="301">
        <v>1018088.88</v>
      </c>
      <c r="G32" s="301">
        <v>216790.6</v>
      </c>
      <c r="H32" s="301">
        <v>42688.39</v>
      </c>
      <c r="J32">
        <v>2126845.69</v>
      </c>
      <c r="K32">
        <v>724106.85</v>
      </c>
      <c r="R32">
        <v>4118472.33</v>
      </c>
      <c r="S32">
        <v>164243.42000000001</v>
      </c>
      <c r="T32" s="301">
        <v>135043.95000000001</v>
      </c>
      <c r="W32" s="301">
        <v>311041.5</v>
      </c>
      <c r="Y32">
        <v>366207.5</v>
      </c>
      <c r="AB32">
        <v>94601.97</v>
      </c>
      <c r="AC32">
        <v>73141.320000000007</v>
      </c>
      <c r="AG32" s="73">
        <f t="shared" si="6"/>
        <v>1277567.8699999999</v>
      </c>
      <c r="AH32" s="77">
        <f t="shared" si="7"/>
        <v>0</v>
      </c>
      <c r="AI32" s="21">
        <f t="shared" si="8"/>
        <v>1277567.8699999999</v>
      </c>
      <c r="AJ32" s="22">
        <f t="shared" si="9"/>
        <v>446085.45</v>
      </c>
      <c r="AK32" s="16">
        <f t="shared" si="10"/>
        <v>533950.79</v>
      </c>
      <c r="AL32" s="26">
        <f t="shared" si="5"/>
        <v>-87865.340000000026</v>
      </c>
    </row>
    <row r="33" spans="1:38" x14ac:dyDescent="0.25">
      <c r="A33" s="1" t="s">
        <v>414</v>
      </c>
      <c r="B33" s="1" t="s">
        <v>415</v>
      </c>
      <c r="C33" s="65">
        <v>5951</v>
      </c>
      <c r="D33" s="65" t="s">
        <v>1030</v>
      </c>
      <c r="E33" t="s">
        <v>2969</v>
      </c>
      <c r="F33" s="301">
        <v>551883.36</v>
      </c>
      <c r="G33" s="301">
        <v>178781.5</v>
      </c>
      <c r="H33" s="301">
        <v>335.3</v>
      </c>
      <c r="J33">
        <v>600320.44999999995</v>
      </c>
      <c r="K33">
        <v>356950.28</v>
      </c>
      <c r="R33">
        <v>-1795569.8</v>
      </c>
      <c r="S33">
        <v>3631737.05</v>
      </c>
      <c r="T33" s="301">
        <v>198188.22</v>
      </c>
      <c r="W33" s="301">
        <v>504539</v>
      </c>
      <c r="Y33">
        <v>563603</v>
      </c>
      <c r="AB33">
        <v>173654.42</v>
      </c>
      <c r="AC33">
        <v>36266.160000000003</v>
      </c>
      <c r="AG33" s="73">
        <f t="shared" si="6"/>
        <v>731000.16</v>
      </c>
      <c r="AH33" s="77">
        <f t="shared" si="7"/>
        <v>0</v>
      </c>
      <c r="AI33" s="21">
        <f t="shared" si="8"/>
        <v>731000.16</v>
      </c>
      <c r="AJ33" s="22">
        <f t="shared" si="9"/>
        <v>702727.22</v>
      </c>
      <c r="AK33" s="16">
        <f t="shared" si="10"/>
        <v>773523.58000000007</v>
      </c>
      <c r="AL33" s="26">
        <f t="shared" si="5"/>
        <v>-70796.360000000102</v>
      </c>
    </row>
    <row r="34" spans="1:38" x14ac:dyDescent="0.25">
      <c r="A34" s="1" t="s">
        <v>414</v>
      </c>
      <c r="B34" s="1" t="s">
        <v>415</v>
      </c>
      <c r="C34" s="65">
        <v>4528</v>
      </c>
      <c r="D34" s="65" t="s">
        <v>1031</v>
      </c>
      <c r="E34" t="s">
        <v>2970</v>
      </c>
      <c r="F34" s="301">
        <v>363636.7</v>
      </c>
      <c r="G34" s="301">
        <v>234124.34</v>
      </c>
      <c r="H34" s="301">
        <v>26123.13</v>
      </c>
      <c r="J34">
        <v>291777.5</v>
      </c>
      <c r="K34">
        <v>548893.5</v>
      </c>
      <c r="R34">
        <v>1006210.96</v>
      </c>
      <c r="S34">
        <v>669957.9</v>
      </c>
      <c r="T34" s="301">
        <v>191059.73</v>
      </c>
      <c r="W34" s="301">
        <v>103362</v>
      </c>
      <c r="Y34">
        <v>204575</v>
      </c>
      <c r="AB34">
        <v>119045.92</v>
      </c>
      <c r="AC34">
        <v>33314.5</v>
      </c>
      <c r="AG34" s="73">
        <f t="shared" si="6"/>
        <v>623884.17000000004</v>
      </c>
      <c r="AH34" s="77">
        <f t="shared" si="7"/>
        <v>0</v>
      </c>
      <c r="AI34" s="21">
        <f t="shared" si="8"/>
        <v>623884.17000000004</v>
      </c>
      <c r="AJ34" s="22">
        <f t="shared" si="9"/>
        <v>294421.73</v>
      </c>
      <c r="AK34" s="16">
        <f t="shared" si="10"/>
        <v>356935.42</v>
      </c>
      <c r="AL34" s="26">
        <f t="shared" si="5"/>
        <v>-62513.69</v>
      </c>
    </row>
    <row r="35" spans="1:38" x14ac:dyDescent="0.25">
      <c r="A35" s="1" t="s">
        <v>414</v>
      </c>
      <c r="B35" s="1" t="s">
        <v>415</v>
      </c>
      <c r="C35" s="65">
        <v>5805</v>
      </c>
      <c r="D35" s="65" t="s">
        <v>1032</v>
      </c>
      <c r="E35" t="s">
        <v>2971</v>
      </c>
      <c r="F35" s="301">
        <v>1328143.0900000001</v>
      </c>
      <c r="G35" s="301">
        <v>301012.62</v>
      </c>
      <c r="H35" s="301">
        <v>24040.93</v>
      </c>
      <c r="J35">
        <v>545951.91</v>
      </c>
      <c r="K35">
        <v>320357.15000000002</v>
      </c>
      <c r="R35">
        <v>263714.21999999997</v>
      </c>
      <c r="S35">
        <v>2501284.2200000002</v>
      </c>
      <c r="T35" s="301">
        <v>179927</v>
      </c>
      <c r="W35" s="301">
        <v>429531</v>
      </c>
      <c r="Y35">
        <v>518158</v>
      </c>
      <c r="AB35">
        <v>162385</v>
      </c>
      <c r="AC35">
        <v>31907.74</v>
      </c>
      <c r="AG35" s="73">
        <f t="shared" si="6"/>
        <v>1653196.64</v>
      </c>
      <c r="AH35" s="77">
        <f t="shared" si="7"/>
        <v>0</v>
      </c>
      <c r="AI35" s="21">
        <f t="shared" si="8"/>
        <v>1653196.64</v>
      </c>
      <c r="AJ35" s="22">
        <f t="shared" si="9"/>
        <v>609458</v>
      </c>
      <c r="AK35" s="16">
        <f t="shared" si="10"/>
        <v>712450.74</v>
      </c>
      <c r="AL35" s="26">
        <f t="shared" si="5"/>
        <v>-102992.73999999999</v>
      </c>
    </row>
    <row r="36" spans="1:38" x14ac:dyDescent="0.25">
      <c r="A36" s="1" t="s">
        <v>414</v>
      </c>
      <c r="B36" s="1" t="s">
        <v>415</v>
      </c>
      <c r="C36" s="65">
        <v>3290</v>
      </c>
      <c r="D36" s="65" t="s">
        <v>1033</v>
      </c>
      <c r="E36" t="s">
        <v>2972</v>
      </c>
      <c r="F36" s="301">
        <v>464867.12</v>
      </c>
      <c r="G36" s="301">
        <v>113322.9</v>
      </c>
      <c r="H36" s="301">
        <v>5301</v>
      </c>
      <c r="J36">
        <v>2013085.81</v>
      </c>
      <c r="K36">
        <v>608795.56000000006</v>
      </c>
      <c r="R36">
        <v>1716880.81</v>
      </c>
      <c r="S36">
        <v>1692932.58</v>
      </c>
      <c r="T36" s="301">
        <v>136946.31</v>
      </c>
      <c r="W36" s="301">
        <v>291114.5</v>
      </c>
      <c r="Y36">
        <v>367134.5</v>
      </c>
      <c r="AB36">
        <v>127918.11</v>
      </c>
      <c r="AC36">
        <v>66229.2</v>
      </c>
      <c r="AG36" s="73">
        <f t="shared" si="6"/>
        <v>583491.02</v>
      </c>
      <c r="AH36" s="77">
        <f t="shared" si="7"/>
        <v>0</v>
      </c>
      <c r="AI36" s="21">
        <f t="shared" si="8"/>
        <v>583491.02</v>
      </c>
      <c r="AJ36" s="22">
        <f t="shared" si="9"/>
        <v>428060.81</v>
      </c>
      <c r="AK36" s="16">
        <f t="shared" si="10"/>
        <v>561281.80999999994</v>
      </c>
      <c r="AL36" s="26">
        <f t="shared" si="5"/>
        <v>-133220.99999999994</v>
      </c>
    </row>
    <row r="37" spans="1:38" x14ac:dyDescent="0.25">
      <c r="A37" s="1" t="s">
        <v>414</v>
      </c>
      <c r="B37" s="1" t="s">
        <v>415</v>
      </c>
      <c r="C37" s="65">
        <v>5014</v>
      </c>
      <c r="D37" s="65" t="s">
        <v>1034</v>
      </c>
      <c r="E37" t="s">
        <v>2973</v>
      </c>
      <c r="F37" s="301">
        <v>205581.69</v>
      </c>
      <c r="G37" s="301">
        <v>248223.92</v>
      </c>
      <c r="H37" s="301">
        <v>21307.61</v>
      </c>
      <c r="J37">
        <v>1170586.51</v>
      </c>
      <c r="K37">
        <v>354701.61</v>
      </c>
      <c r="R37">
        <v>2118262.31</v>
      </c>
      <c r="T37" s="301">
        <v>102104.8</v>
      </c>
      <c r="W37" s="301">
        <v>116419.45</v>
      </c>
      <c r="Y37">
        <v>152417.45000000001</v>
      </c>
      <c r="AB37">
        <v>77848.87</v>
      </c>
      <c r="AC37">
        <v>55278.9</v>
      </c>
      <c r="AG37" s="73">
        <f t="shared" si="6"/>
        <v>475113.22</v>
      </c>
      <c r="AH37" s="77">
        <f t="shared" si="7"/>
        <v>0</v>
      </c>
      <c r="AI37" s="21">
        <f t="shared" si="8"/>
        <v>475113.22</v>
      </c>
      <c r="AJ37" s="22">
        <f t="shared" si="9"/>
        <v>218524.25</v>
      </c>
      <c r="AK37" s="16">
        <f t="shared" si="10"/>
        <v>285545.22000000003</v>
      </c>
      <c r="AL37" s="26">
        <f t="shared" si="5"/>
        <v>-67020.97000000003</v>
      </c>
    </row>
    <row r="38" spans="1:38" x14ac:dyDescent="0.25">
      <c r="A38" s="1" t="s">
        <v>414</v>
      </c>
      <c r="B38" s="1" t="s">
        <v>415</v>
      </c>
      <c r="C38" s="65">
        <v>4611</v>
      </c>
      <c r="D38" s="65" t="s">
        <v>1035</v>
      </c>
      <c r="E38" t="s">
        <v>2974</v>
      </c>
      <c r="F38" s="301">
        <v>395612.8</v>
      </c>
      <c r="G38" s="301">
        <v>285044.25</v>
      </c>
      <c r="H38" s="301">
        <v>5697.17</v>
      </c>
      <c r="J38">
        <v>869797.09</v>
      </c>
      <c r="K38">
        <v>396694.36</v>
      </c>
      <c r="O38" s="301">
        <v>0</v>
      </c>
      <c r="R38">
        <v>2088244.73</v>
      </c>
      <c r="T38" s="301">
        <v>188778.29</v>
      </c>
      <c r="W38" s="301">
        <v>685484</v>
      </c>
      <c r="Y38">
        <v>763879</v>
      </c>
      <c r="AB38">
        <v>118061.87</v>
      </c>
      <c r="AC38">
        <v>33000.480000000003</v>
      </c>
      <c r="AG38" s="73">
        <f t="shared" si="6"/>
        <v>686354.22000000009</v>
      </c>
      <c r="AH38" s="77">
        <f t="shared" si="7"/>
        <v>0</v>
      </c>
      <c r="AI38" s="21">
        <f t="shared" si="8"/>
        <v>686354.22000000009</v>
      </c>
      <c r="AJ38" s="22">
        <f t="shared" si="9"/>
        <v>874262.29</v>
      </c>
      <c r="AK38" s="16">
        <f t="shared" si="10"/>
        <v>914941.35</v>
      </c>
      <c r="AL38" s="26">
        <f t="shared" si="5"/>
        <v>-40679.059999999939</v>
      </c>
    </row>
    <row r="39" spans="1:38" x14ac:dyDescent="0.25">
      <c r="A39" s="1" t="s">
        <v>418</v>
      </c>
      <c r="B39" s="1" t="s">
        <v>419</v>
      </c>
      <c r="C39" s="65">
        <v>2051</v>
      </c>
      <c r="D39" s="65" t="s">
        <v>1036</v>
      </c>
      <c r="E39" t="s">
        <v>2975</v>
      </c>
      <c r="F39" s="301">
        <v>1569809.47</v>
      </c>
      <c r="G39" s="301">
        <v>49278.75</v>
      </c>
      <c r="H39" s="301">
        <v>57111.6</v>
      </c>
      <c r="J39">
        <v>405082.68</v>
      </c>
      <c r="K39">
        <v>872412.08</v>
      </c>
      <c r="L39" s="301">
        <v>20957.400000000001</v>
      </c>
      <c r="O39" s="301">
        <v>144.9</v>
      </c>
      <c r="P39">
        <v>32099</v>
      </c>
      <c r="R39">
        <v>580485.52</v>
      </c>
      <c r="S39">
        <v>1814650.86</v>
      </c>
      <c r="T39" s="301">
        <v>733368.13</v>
      </c>
      <c r="U39" s="301">
        <v>823</v>
      </c>
      <c r="W39" s="301">
        <v>552042</v>
      </c>
      <c r="X39" s="301">
        <v>3000</v>
      </c>
      <c r="Y39">
        <v>611656</v>
      </c>
      <c r="AB39">
        <v>68286.45</v>
      </c>
      <c r="AC39">
        <v>54833.78</v>
      </c>
      <c r="AG39" s="73">
        <f t="shared" si="6"/>
        <v>1676199.82</v>
      </c>
      <c r="AH39" s="77">
        <f t="shared" si="7"/>
        <v>21102.300000000003</v>
      </c>
      <c r="AI39" s="21">
        <f t="shared" si="8"/>
        <v>1655097.52</v>
      </c>
      <c r="AJ39" s="22">
        <f t="shared" si="9"/>
        <v>1289233.1299999999</v>
      </c>
      <c r="AK39" s="16">
        <f t="shared" si="10"/>
        <v>734776.23</v>
      </c>
      <c r="AL39" s="26">
        <f t="shared" si="5"/>
        <v>554456.89999999991</v>
      </c>
    </row>
    <row r="40" spans="1:38" x14ac:dyDescent="0.25">
      <c r="A40" s="1" t="s">
        <v>418</v>
      </c>
      <c r="B40" s="1" t="s">
        <v>419</v>
      </c>
      <c r="C40" s="65">
        <v>1787</v>
      </c>
      <c r="D40" s="65" t="s">
        <v>1037</v>
      </c>
      <c r="E40" t="s">
        <v>2976</v>
      </c>
      <c r="F40" s="301">
        <v>527612.18999999994</v>
      </c>
      <c r="G40" s="301">
        <v>10900.2</v>
      </c>
      <c r="H40" s="301">
        <v>32986.239999999998</v>
      </c>
      <c r="J40">
        <v>1318304.98</v>
      </c>
      <c r="K40">
        <v>142572.1</v>
      </c>
      <c r="L40" s="301">
        <v>7645</v>
      </c>
      <c r="O40" s="301">
        <v>106437.38</v>
      </c>
      <c r="R40">
        <v>-53782.74</v>
      </c>
      <c r="S40">
        <v>1633793.05</v>
      </c>
      <c r="T40" s="301">
        <v>522267.76</v>
      </c>
      <c r="W40" s="301">
        <v>390785.28000000003</v>
      </c>
      <c r="X40" s="301">
        <v>8000</v>
      </c>
      <c r="Y40">
        <v>423829.28</v>
      </c>
      <c r="AB40">
        <v>92535.5</v>
      </c>
      <c r="AC40">
        <v>43505.24</v>
      </c>
      <c r="AG40" s="73">
        <f t="shared" si="6"/>
        <v>571498.62999999989</v>
      </c>
      <c r="AH40" s="77">
        <f t="shared" si="7"/>
        <v>114082.38</v>
      </c>
      <c r="AI40" s="21">
        <f t="shared" si="8"/>
        <v>457416.24999999988</v>
      </c>
      <c r="AJ40" s="22">
        <f t="shared" si="9"/>
        <v>921053.04</v>
      </c>
      <c r="AK40" s="16">
        <f t="shared" si="10"/>
        <v>559870.02</v>
      </c>
      <c r="AL40" s="26">
        <f t="shared" si="5"/>
        <v>361183.02</v>
      </c>
    </row>
    <row r="41" spans="1:38" x14ac:dyDescent="0.25">
      <c r="A41" s="1" t="s">
        <v>418</v>
      </c>
      <c r="B41" s="1" t="s">
        <v>419</v>
      </c>
      <c r="C41" s="65">
        <v>2904</v>
      </c>
      <c r="D41" s="65" t="s">
        <v>1038</v>
      </c>
      <c r="E41" t="s">
        <v>2977</v>
      </c>
      <c r="F41" s="301">
        <v>847339.55</v>
      </c>
      <c r="G41" s="301">
        <v>32998.81</v>
      </c>
      <c r="H41" s="301">
        <v>29526.39</v>
      </c>
      <c r="J41">
        <v>1173221.04</v>
      </c>
      <c r="K41">
        <v>175559.62</v>
      </c>
      <c r="L41" s="301">
        <v>8419.2000000000007</v>
      </c>
      <c r="O41" s="301">
        <v>0</v>
      </c>
      <c r="R41">
        <v>1922248.18</v>
      </c>
      <c r="S41">
        <v>174893.33</v>
      </c>
      <c r="T41" s="301">
        <v>360917.14</v>
      </c>
      <c r="W41" s="301">
        <v>450031.6</v>
      </c>
      <c r="X41" s="301">
        <v>3000</v>
      </c>
      <c r="Y41">
        <v>508686.6</v>
      </c>
      <c r="AB41">
        <v>72982.559999999998</v>
      </c>
      <c r="AC41">
        <v>31394.880000000001</v>
      </c>
      <c r="AG41" s="73">
        <f t="shared" si="6"/>
        <v>909864.75000000012</v>
      </c>
      <c r="AH41" s="77">
        <f t="shared" si="7"/>
        <v>8419.2000000000007</v>
      </c>
      <c r="AI41" s="21">
        <f t="shared" si="8"/>
        <v>901445.55000000016</v>
      </c>
      <c r="AJ41" s="22">
        <f t="shared" si="9"/>
        <v>813948.74</v>
      </c>
      <c r="AK41" s="16">
        <f t="shared" si="10"/>
        <v>613064.03999999992</v>
      </c>
      <c r="AL41" s="26">
        <f t="shared" si="5"/>
        <v>200884.70000000007</v>
      </c>
    </row>
    <row r="42" spans="1:38" x14ac:dyDescent="0.25">
      <c r="A42" s="1" t="s">
        <v>418</v>
      </c>
      <c r="B42" s="1" t="s">
        <v>419</v>
      </c>
      <c r="C42" s="65">
        <v>3978</v>
      </c>
      <c r="D42" s="65" t="s">
        <v>1039</v>
      </c>
      <c r="E42" t="s">
        <v>2978</v>
      </c>
      <c r="F42" s="301">
        <v>1808186.41</v>
      </c>
      <c r="G42" s="301">
        <v>103838.46</v>
      </c>
      <c r="H42" s="301">
        <v>29697.65</v>
      </c>
      <c r="J42">
        <v>1080741.79</v>
      </c>
      <c r="K42">
        <v>296926.34000000003</v>
      </c>
      <c r="L42" s="301">
        <v>42302.6</v>
      </c>
      <c r="O42" s="301">
        <v>1269</v>
      </c>
      <c r="P42">
        <v>477858.4</v>
      </c>
      <c r="R42">
        <v>1493866.76</v>
      </c>
      <c r="S42">
        <v>1781475.04</v>
      </c>
      <c r="T42" s="301">
        <v>621349.97</v>
      </c>
      <c r="U42" s="301">
        <v>5769.94</v>
      </c>
      <c r="W42" s="301">
        <v>475782</v>
      </c>
      <c r="X42" s="301">
        <v>6000</v>
      </c>
      <c r="Y42">
        <v>586988</v>
      </c>
      <c r="AB42">
        <v>904121.1</v>
      </c>
      <c r="AC42">
        <v>54173.96</v>
      </c>
      <c r="AG42" s="73">
        <f t="shared" si="6"/>
        <v>1941722.5199999998</v>
      </c>
      <c r="AH42" s="77">
        <f t="shared" si="7"/>
        <v>43571.6</v>
      </c>
      <c r="AI42" s="21">
        <f t="shared" si="8"/>
        <v>1898150.9199999997</v>
      </c>
      <c r="AJ42" s="22">
        <f t="shared" si="9"/>
        <v>1108901.9099999999</v>
      </c>
      <c r="AK42" s="16">
        <f t="shared" si="10"/>
        <v>1545283.06</v>
      </c>
      <c r="AL42" s="26">
        <f t="shared" si="5"/>
        <v>-436381.15000000014</v>
      </c>
    </row>
    <row r="43" spans="1:38" x14ac:dyDescent="0.25">
      <c r="A43" s="1" t="s">
        <v>418</v>
      </c>
      <c r="B43" s="1" t="s">
        <v>419</v>
      </c>
      <c r="C43" s="65">
        <v>3763</v>
      </c>
      <c r="D43" s="65" t="s">
        <v>1040</v>
      </c>
      <c r="E43" t="s">
        <v>2979</v>
      </c>
      <c r="F43" s="301">
        <v>1357551.4</v>
      </c>
      <c r="G43" s="301">
        <v>34073.82</v>
      </c>
      <c r="H43" s="301">
        <v>17634.189999999999</v>
      </c>
      <c r="J43">
        <v>241623.42</v>
      </c>
      <c r="K43">
        <v>219712.03</v>
      </c>
      <c r="L43" s="301">
        <v>20669.400000000001</v>
      </c>
      <c r="O43" s="301">
        <v>1555.82</v>
      </c>
      <c r="R43">
        <v>-271253.71000000002</v>
      </c>
      <c r="S43">
        <v>1769380.27</v>
      </c>
      <c r="T43" s="301">
        <v>585402.1</v>
      </c>
      <c r="W43" s="301">
        <v>495262.2</v>
      </c>
      <c r="X43" s="301">
        <v>9000</v>
      </c>
      <c r="Y43">
        <v>548138.19999999995</v>
      </c>
      <c r="AB43">
        <v>108949.41</v>
      </c>
      <c r="AC43">
        <v>32593.61</v>
      </c>
      <c r="AG43" s="73">
        <f t="shared" si="6"/>
        <v>1409259.41</v>
      </c>
      <c r="AH43" s="77">
        <f t="shared" si="7"/>
        <v>22225.22</v>
      </c>
      <c r="AI43" s="21">
        <f t="shared" si="8"/>
        <v>1387034.19</v>
      </c>
      <c r="AJ43" s="22">
        <f t="shared" si="9"/>
        <v>1089664.3</v>
      </c>
      <c r="AK43" s="16">
        <f t="shared" si="10"/>
        <v>689681.22</v>
      </c>
      <c r="AL43" s="26">
        <f t="shared" si="5"/>
        <v>399983.08000000007</v>
      </c>
    </row>
    <row r="44" spans="1:38" x14ac:dyDescent="0.25">
      <c r="A44" s="1" t="s">
        <v>418</v>
      </c>
      <c r="B44" s="1" t="s">
        <v>419</v>
      </c>
      <c r="C44" s="65">
        <v>973</v>
      </c>
      <c r="D44" s="65" t="s">
        <v>1041</v>
      </c>
      <c r="E44" t="s">
        <v>2980</v>
      </c>
      <c r="F44" s="301">
        <v>494632.92</v>
      </c>
      <c r="G44" s="301">
        <v>19105.810000000001</v>
      </c>
      <c r="H44" s="301">
        <v>19047.8</v>
      </c>
      <c r="J44">
        <v>886639.43</v>
      </c>
      <c r="K44">
        <v>675889.46</v>
      </c>
      <c r="L44" s="301">
        <v>10135</v>
      </c>
      <c r="O44" s="301">
        <v>0</v>
      </c>
      <c r="R44">
        <v>-1722903.05</v>
      </c>
      <c r="S44">
        <v>2854151.72</v>
      </c>
      <c r="T44" s="301">
        <v>1195753.3600000001</v>
      </c>
      <c r="W44" s="301">
        <v>215530</v>
      </c>
      <c r="X44" s="301">
        <v>3000</v>
      </c>
      <c r="Y44">
        <v>286222</v>
      </c>
      <c r="AB44">
        <v>69306.69</v>
      </c>
      <c r="AC44">
        <v>64222.92</v>
      </c>
      <c r="AG44" s="73">
        <f t="shared" si="6"/>
        <v>532786.53</v>
      </c>
      <c r="AH44" s="77">
        <f t="shared" si="7"/>
        <v>10135</v>
      </c>
      <c r="AI44" s="21">
        <f t="shared" si="8"/>
        <v>522651.53</v>
      </c>
      <c r="AJ44" s="22">
        <f t="shared" si="9"/>
        <v>1414283.36</v>
      </c>
      <c r="AK44" s="16">
        <f t="shared" si="10"/>
        <v>419751.61</v>
      </c>
      <c r="AL44" s="26">
        <f t="shared" si="5"/>
        <v>994531.75000000012</v>
      </c>
    </row>
    <row r="45" spans="1:38" x14ac:dyDescent="0.25">
      <c r="A45" s="1" t="s">
        <v>418</v>
      </c>
      <c r="B45" s="1" t="s">
        <v>419</v>
      </c>
      <c r="C45" s="65">
        <v>4069</v>
      </c>
      <c r="D45" s="65" t="s">
        <v>1042</v>
      </c>
      <c r="E45" t="s">
        <v>2981</v>
      </c>
      <c r="F45" s="301">
        <v>832170.28</v>
      </c>
      <c r="G45" s="301">
        <v>13376.29</v>
      </c>
      <c r="H45" s="301">
        <v>26226.17</v>
      </c>
      <c r="J45">
        <v>509345.49</v>
      </c>
      <c r="K45">
        <v>115367.82</v>
      </c>
      <c r="L45" s="301">
        <v>36271.599999999999</v>
      </c>
      <c r="O45" s="301">
        <v>377.5</v>
      </c>
      <c r="R45">
        <v>-541393.43999999994</v>
      </c>
      <c r="S45">
        <v>1653756.5</v>
      </c>
      <c r="T45" s="301">
        <v>521577.49</v>
      </c>
      <c r="W45" s="301">
        <v>222230</v>
      </c>
      <c r="X45" s="301">
        <v>3000</v>
      </c>
      <c r="Y45">
        <v>287297</v>
      </c>
      <c r="AB45">
        <v>73314.61</v>
      </c>
      <c r="AC45">
        <v>17097.78</v>
      </c>
      <c r="AG45" s="73">
        <f t="shared" si="6"/>
        <v>871772.74000000011</v>
      </c>
      <c r="AH45" s="77">
        <f t="shared" si="7"/>
        <v>36649.1</v>
      </c>
      <c r="AI45" s="21">
        <f t="shared" si="8"/>
        <v>835123.64000000013</v>
      </c>
      <c r="AJ45" s="22">
        <f t="shared" si="9"/>
        <v>746807.49</v>
      </c>
      <c r="AK45" s="16">
        <f t="shared" si="10"/>
        <v>377709.39</v>
      </c>
      <c r="AL45" s="26">
        <f t="shared" si="5"/>
        <v>369098.1</v>
      </c>
    </row>
    <row r="46" spans="1:38" x14ac:dyDescent="0.25">
      <c r="A46" s="1" t="s">
        <v>418</v>
      </c>
      <c r="B46" s="1" t="s">
        <v>419</v>
      </c>
      <c r="C46" s="65">
        <v>5012</v>
      </c>
      <c r="D46" s="65" t="s">
        <v>1043</v>
      </c>
      <c r="E46" t="s">
        <v>2982</v>
      </c>
      <c r="F46" s="301">
        <v>129474.69</v>
      </c>
      <c r="G46" s="301">
        <v>187341.27</v>
      </c>
      <c r="H46" s="301">
        <v>2525.91</v>
      </c>
      <c r="J46">
        <v>612777.61</v>
      </c>
      <c r="K46">
        <v>228427.27</v>
      </c>
      <c r="L46" s="301">
        <v>5086.2</v>
      </c>
      <c r="O46" s="301">
        <v>4</v>
      </c>
      <c r="R46">
        <v>-178419.37</v>
      </c>
      <c r="S46">
        <v>1474437.8</v>
      </c>
      <c r="T46" s="301">
        <v>40951.25</v>
      </c>
      <c r="W46" s="301">
        <v>218006</v>
      </c>
      <c r="X46" s="301">
        <v>0</v>
      </c>
      <c r="Y46">
        <v>264142</v>
      </c>
      <c r="AB46">
        <v>61728.65</v>
      </c>
      <c r="AC46">
        <v>45284.57</v>
      </c>
      <c r="AG46" s="73">
        <f t="shared" si="6"/>
        <v>319341.86999999994</v>
      </c>
      <c r="AH46" s="77">
        <f t="shared" si="7"/>
        <v>5090.2</v>
      </c>
      <c r="AI46" s="21">
        <f t="shared" si="8"/>
        <v>314251.66999999993</v>
      </c>
      <c r="AJ46" s="22">
        <f t="shared" si="9"/>
        <v>258957.25</v>
      </c>
      <c r="AK46" s="16">
        <f t="shared" si="10"/>
        <v>371155.22000000003</v>
      </c>
      <c r="AL46" s="26">
        <f t="shared" si="5"/>
        <v>-112197.97000000003</v>
      </c>
    </row>
    <row r="47" spans="1:38" x14ac:dyDescent="0.25">
      <c r="A47" s="1" t="s">
        <v>418</v>
      </c>
      <c r="B47" s="1" t="s">
        <v>419</v>
      </c>
      <c r="C47" s="65">
        <v>5988</v>
      </c>
      <c r="D47" s="65" t="s">
        <v>1044</v>
      </c>
      <c r="E47" t="s">
        <v>2983</v>
      </c>
      <c r="F47" s="301">
        <v>564841.51</v>
      </c>
      <c r="G47" s="301">
        <v>58530.05</v>
      </c>
      <c r="H47" s="301">
        <v>27701.81</v>
      </c>
      <c r="J47">
        <v>1289793.1000000001</v>
      </c>
      <c r="K47">
        <v>218520.19</v>
      </c>
      <c r="L47" s="301">
        <v>65188.42</v>
      </c>
      <c r="O47" s="301">
        <v>495.38</v>
      </c>
      <c r="R47">
        <v>-249928.94</v>
      </c>
      <c r="S47">
        <v>2017007.85</v>
      </c>
      <c r="T47" s="301">
        <v>669386.02</v>
      </c>
      <c r="V47" s="301">
        <v>499.66</v>
      </c>
      <c r="W47" s="301">
        <v>449711.5</v>
      </c>
      <c r="X47" s="301">
        <v>7000</v>
      </c>
      <c r="Y47">
        <v>555963.5</v>
      </c>
      <c r="AB47">
        <v>180653.21</v>
      </c>
      <c r="AC47">
        <v>51056.52</v>
      </c>
      <c r="AG47" s="73">
        <f t="shared" si="6"/>
        <v>651073.37000000011</v>
      </c>
      <c r="AH47" s="77">
        <f t="shared" si="7"/>
        <v>65683.8</v>
      </c>
      <c r="AI47" s="21">
        <f t="shared" si="8"/>
        <v>585389.57000000007</v>
      </c>
      <c r="AJ47" s="22">
        <f t="shared" si="9"/>
        <v>1126597.1800000002</v>
      </c>
      <c r="AK47" s="16">
        <f t="shared" si="10"/>
        <v>787673.23</v>
      </c>
      <c r="AL47" s="26">
        <f t="shared" si="5"/>
        <v>338923.95000000019</v>
      </c>
    </row>
    <row r="48" spans="1:38" x14ac:dyDescent="0.25">
      <c r="A48" s="1" t="s">
        <v>418</v>
      </c>
      <c r="B48" s="1" t="s">
        <v>419</v>
      </c>
      <c r="C48" s="65">
        <v>2518</v>
      </c>
      <c r="D48" s="65" t="s">
        <v>1045</v>
      </c>
      <c r="E48" t="s">
        <v>2984</v>
      </c>
      <c r="F48" s="301">
        <v>552464.68999999994</v>
      </c>
      <c r="G48" s="301">
        <v>3756.69</v>
      </c>
      <c r="H48" s="301">
        <v>27146.16</v>
      </c>
      <c r="J48">
        <v>1100955.3700000001</v>
      </c>
      <c r="K48">
        <v>94897.59</v>
      </c>
      <c r="L48" s="301">
        <v>21296.2</v>
      </c>
      <c r="O48" s="301">
        <v>98.12</v>
      </c>
      <c r="R48">
        <v>1392874.65</v>
      </c>
      <c r="S48">
        <v>216270.07999999999</v>
      </c>
      <c r="T48" s="301">
        <v>343662.62</v>
      </c>
      <c r="W48" s="301">
        <v>332465</v>
      </c>
      <c r="X48" s="301">
        <v>3000</v>
      </c>
      <c r="Y48">
        <v>401517</v>
      </c>
      <c r="AB48">
        <v>64733.07</v>
      </c>
      <c r="AC48">
        <v>32096.1</v>
      </c>
      <c r="AG48" s="73">
        <f t="shared" si="6"/>
        <v>583367.53999999992</v>
      </c>
      <c r="AH48" s="77">
        <f t="shared" si="7"/>
        <v>21394.32</v>
      </c>
      <c r="AI48" s="21">
        <f t="shared" si="8"/>
        <v>561973.22</v>
      </c>
      <c r="AJ48" s="22">
        <f t="shared" si="9"/>
        <v>679127.62</v>
      </c>
      <c r="AK48" s="16">
        <f t="shared" si="10"/>
        <v>498346.17</v>
      </c>
      <c r="AL48" s="26">
        <f t="shared" si="5"/>
        <v>180781.45</v>
      </c>
    </row>
    <row r="49" spans="1:38" x14ac:dyDescent="0.25">
      <c r="A49" s="1" t="s">
        <v>418</v>
      </c>
      <c r="B49" s="1" t="s">
        <v>419</v>
      </c>
      <c r="C49" s="65">
        <v>5747</v>
      </c>
      <c r="D49" s="65" t="s">
        <v>1046</v>
      </c>
      <c r="E49" t="s">
        <v>2985</v>
      </c>
      <c r="F49" s="301">
        <v>1213157.27</v>
      </c>
      <c r="G49" s="301">
        <v>27989.98</v>
      </c>
      <c r="H49" s="301">
        <v>88486.16</v>
      </c>
      <c r="J49">
        <v>1174959.07</v>
      </c>
      <c r="K49">
        <v>347865.77</v>
      </c>
      <c r="L49" s="301">
        <v>12149.2</v>
      </c>
      <c r="O49" s="301">
        <v>2462.38</v>
      </c>
      <c r="P49">
        <v>269918.17</v>
      </c>
      <c r="R49">
        <v>-95755.1</v>
      </c>
      <c r="S49">
        <v>2076002.99</v>
      </c>
      <c r="T49" s="301">
        <v>948247.41</v>
      </c>
      <c r="U49" s="301">
        <v>1832</v>
      </c>
      <c r="W49" s="301">
        <v>395393</v>
      </c>
      <c r="X49" s="301">
        <v>9000</v>
      </c>
      <c r="Y49">
        <v>491231</v>
      </c>
      <c r="Z49">
        <v>3000</v>
      </c>
      <c r="AB49">
        <v>184494.05</v>
      </c>
      <c r="AC49">
        <v>39186.75</v>
      </c>
      <c r="AG49" s="73">
        <f t="shared" si="6"/>
        <v>1329633.4099999999</v>
      </c>
      <c r="AH49" s="77">
        <f t="shared" si="7"/>
        <v>14611.580000000002</v>
      </c>
      <c r="AI49" s="21">
        <f t="shared" si="8"/>
        <v>1315021.8299999998</v>
      </c>
      <c r="AJ49" s="22">
        <f t="shared" si="9"/>
        <v>1354472.4100000001</v>
      </c>
      <c r="AK49" s="16">
        <f t="shared" si="10"/>
        <v>717911.8</v>
      </c>
      <c r="AL49" s="26">
        <f t="shared" si="5"/>
        <v>636560.6100000001</v>
      </c>
    </row>
    <row r="50" spans="1:38" x14ac:dyDescent="0.25">
      <c r="A50" s="1" t="s">
        <v>418</v>
      </c>
      <c r="B50" s="1" t="s">
        <v>419</v>
      </c>
      <c r="C50" s="65">
        <v>3454</v>
      </c>
      <c r="D50" s="65" t="s">
        <v>1047</v>
      </c>
      <c r="E50" t="s">
        <v>2986</v>
      </c>
      <c r="F50" s="301">
        <v>679566.35</v>
      </c>
      <c r="G50" s="301">
        <v>49169.37</v>
      </c>
      <c r="H50" s="301">
        <v>40117.480000000003</v>
      </c>
      <c r="J50">
        <v>653121.44999999995</v>
      </c>
      <c r="K50">
        <v>160231.26</v>
      </c>
      <c r="L50" s="301">
        <v>16130.8</v>
      </c>
      <c r="O50" s="301">
        <v>709.9</v>
      </c>
      <c r="R50">
        <v>-1508822.4</v>
      </c>
      <c r="S50">
        <v>2700044.99</v>
      </c>
      <c r="T50" s="301">
        <v>563870.47</v>
      </c>
      <c r="U50" s="301">
        <v>-21940</v>
      </c>
      <c r="W50" s="301">
        <v>296282</v>
      </c>
      <c r="X50" s="301">
        <v>6000</v>
      </c>
      <c r="Y50">
        <v>360072</v>
      </c>
      <c r="AB50">
        <v>96244.89</v>
      </c>
      <c r="AC50">
        <v>30118.98</v>
      </c>
      <c r="AG50" s="73">
        <f t="shared" si="6"/>
        <v>768853.2</v>
      </c>
      <c r="AH50" s="77">
        <f t="shared" si="7"/>
        <v>16840.7</v>
      </c>
      <c r="AI50" s="21">
        <f t="shared" si="8"/>
        <v>752012.5</v>
      </c>
      <c r="AJ50" s="22">
        <f t="shared" si="9"/>
        <v>844212.47</v>
      </c>
      <c r="AK50" s="16">
        <f t="shared" si="10"/>
        <v>486435.87</v>
      </c>
      <c r="AL50" s="26">
        <f t="shared" si="5"/>
        <v>357776.6</v>
      </c>
    </row>
    <row r="51" spans="1:38" x14ac:dyDescent="0.25">
      <c r="A51" s="1" t="s">
        <v>418</v>
      </c>
      <c r="B51" s="1" t="s">
        <v>419</v>
      </c>
      <c r="C51" s="65">
        <v>3787</v>
      </c>
      <c r="D51" s="65" t="s">
        <v>1048</v>
      </c>
      <c r="E51" t="s">
        <v>2987</v>
      </c>
      <c r="F51" s="301">
        <v>669692.22</v>
      </c>
      <c r="G51" s="301">
        <v>29352.63</v>
      </c>
      <c r="H51" s="301">
        <v>16722</v>
      </c>
      <c r="J51">
        <v>635024.28</v>
      </c>
      <c r="K51">
        <v>59526.16</v>
      </c>
      <c r="L51" s="301">
        <v>11673.2</v>
      </c>
      <c r="O51" s="301">
        <v>519.38</v>
      </c>
      <c r="P51">
        <v>46766.99</v>
      </c>
      <c r="R51">
        <v>-620405.68000000005</v>
      </c>
      <c r="S51">
        <v>1671717.03</v>
      </c>
      <c r="T51" s="301">
        <v>470997.98</v>
      </c>
      <c r="U51" s="301">
        <v>677.76</v>
      </c>
      <c r="W51" s="301">
        <v>260050</v>
      </c>
      <c r="X51" s="301">
        <v>2000</v>
      </c>
      <c r="Y51">
        <v>300284</v>
      </c>
      <c r="AB51">
        <v>87110.19</v>
      </c>
      <c r="AC51">
        <v>18085.18</v>
      </c>
      <c r="AG51" s="73">
        <f t="shared" si="6"/>
        <v>715766.85</v>
      </c>
      <c r="AH51" s="77">
        <f t="shared" si="7"/>
        <v>12192.58</v>
      </c>
      <c r="AI51" s="21">
        <f t="shared" si="8"/>
        <v>703574.27</v>
      </c>
      <c r="AJ51" s="22">
        <f t="shared" si="9"/>
        <v>733725.74</v>
      </c>
      <c r="AK51" s="16">
        <f t="shared" si="10"/>
        <v>405479.37</v>
      </c>
      <c r="AL51" s="26">
        <f t="shared" si="5"/>
        <v>328246.37</v>
      </c>
    </row>
    <row r="52" spans="1:38" x14ac:dyDescent="0.25">
      <c r="A52" s="1" t="s">
        <v>418</v>
      </c>
      <c r="B52" s="1" t="s">
        <v>419</v>
      </c>
      <c r="C52" s="65">
        <v>4306</v>
      </c>
      <c r="D52" s="65" t="s">
        <v>1049</v>
      </c>
      <c r="E52" t="s">
        <v>2988</v>
      </c>
      <c r="F52" s="301">
        <v>650433.9</v>
      </c>
      <c r="G52" s="301">
        <v>19615.05</v>
      </c>
      <c r="H52" s="301">
        <v>65784</v>
      </c>
      <c r="J52">
        <v>804957.35</v>
      </c>
      <c r="K52">
        <v>141695.9</v>
      </c>
      <c r="L52" s="301">
        <v>13960.8</v>
      </c>
      <c r="O52" s="301">
        <v>37.380000000000003</v>
      </c>
      <c r="R52">
        <v>804785.92</v>
      </c>
      <c r="S52">
        <v>579857.57999999996</v>
      </c>
      <c r="T52" s="301">
        <v>524541.61</v>
      </c>
      <c r="W52" s="301">
        <v>233257</v>
      </c>
      <c r="X52" s="301">
        <v>5000</v>
      </c>
      <c r="Y52">
        <v>295147</v>
      </c>
      <c r="AB52">
        <v>121225.15</v>
      </c>
      <c r="AC52">
        <v>29631.94</v>
      </c>
      <c r="AG52" s="73">
        <f t="shared" si="6"/>
        <v>735832.95000000007</v>
      </c>
      <c r="AH52" s="77">
        <f t="shared" si="7"/>
        <v>13998.179999999998</v>
      </c>
      <c r="AI52" s="21">
        <f t="shared" si="8"/>
        <v>721834.77</v>
      </c>
      <c r="AJ52" s="22">
        <f t="shared" si="9"/>
        <v>762798.61</v>
      </c>
      <c r="AK52" s="16">
        <f t="shared" si="10"/>
        <v>446004.09</v>
      </c>
      <c r="AL52" s="26">
        <f t="shared" si="5"/>
        <v>316794.51999999996</v>
      </c>
    </row>
    <row r="53" spans="1:38" x14ac:dyDescent="0.25">
      <c r="A53" s="1" t="s">
        <v>418</v>
      </c>
      <c r="B53" s="1" t="s">
        <v>419</v>
      </c>
      <c r="C53" s="65">
        <v>2587</v>
      </c>
      <c r="D53" s="65" t="s">
        <v>1050</v>
      </c>
      <c r="E53" t="s">
        <v>2989</v>
      </c>
      <c r="F53" s="301">
        <v>925416.97</v>
      </c>
      <c r="G53" s="301">
        <v>118563.87</v>
      </c>
      <c r="H53" s="301">
        <v>17765.3</v>
      </c>
      <c r="J53">
        <v>1157953.25</v>
      </c>
      <c r="K53">
        <v>101863.47</v>
      </c>
      <c r="L53" s="301">
        <v>11716.6</v>
      </c>
      <c r="O53" s="301">
        <v>613.28</v>
      </c>
      <c r="P53">
        <v>9777.7900000000009</v>
      </c>
      <c r="R53">
        <v>1583682.61</v>
      </c>
      <c r="S53">
        <v>446722.69</v>
      </c>
      <c r="T53" s="301">
        <v>444147.53</v>
      </c>
      <c r="U53" s="301">
        <v>888.88</v>
      </c>
      <c r="W53" s="301">
        <v>402790</v>
      </c>
      <c r="Y53">
        <v>450861</v>
      </c>
      <c r="AB53">
        <v>78841.460000000006</v>
      </c>
      <c r="AC53">
        <v>30054.06</v>
      </c>
      <c r="AG53" s="73">
        <f t="shared" si="6"/>
        <v>1061746.1399999999</v>
      </c>
      <c r="AH53" s="77">
        <f t="shared" si="7"/>
        <v>12329.880000000001</v>
      </c>
      <c r="AI53" s="21">
        <f t="shared" si="8"/>
        <v>1049416.26</v>
      </c>
      <c r="AJ53" s="22">
        <f t="shared" si="9"/>
        <v>847826.41</v>
      </c>
      <c r="AK53" s="16">
        <f t="shared" si="10"/>
        <v>559756.52</v>
      </c>
      <c r="AL53" s="26">
        <f t="shared" si="5"/>
        <v>288069.89</v>
      </c>
    </row>
    <row r="54" spans="1:38" x14ac:dyDescent="0.25">
      <c r="A54" s="1" t="s">
        <v>422</v>
      </c>
      <c r="B54" s="1" t="s">
        <v>423</v>
      </c>
      <c r="C54" s="65">
        <v>2455</v>
      </c>
      <c r="D54" s="65" t="s">
        <v>1051</v>
      </c>
      <c r="E54" t="s">
        <v>2992</v>
      </c>
      <c r="F54" s="301">
        <v>172442.51</v>
      </c>
      <c r="G54" s="301">
        <v>0</v>
      </c>
      <c r="H54" s="301">
        <v>61029.33</v>
      </c>
      <c r="J54">
        <v>4</v>
      </c>
      <c r="K54">
        <v>2481350.59</v>
      </c>
      <c r="L54" s="301">
        <v>11110</v>
      </c>
      <c r="O54" s="301">
        <v>0</v>
      </c>
      <c r="R54">
        <v>1319935.3400000001</v>
      </c>
      <c r="S54">
        <v>1557377.06</v>
      </c>
      <c r="T54" s="301">
        <v>75471.839999999997</v>
      </c>
      <c r="W54" s="301">
        <v>263242</v>
      </c>
      <c r="Y54">
        <v>319538</v>
      </c>
      <c r="AB54">
        <v>44748.88</v>
      </c>
      <c r="AC54">
        <v>109329.31</v>
      </c>
      <c r="AE54">
        <v>32000</v>
      </c>
      <c r="AG54" s="73">
        <f t="shared" si="6"/>
        <v>233471.84000000003</v>
      </c>
      <c r="AH54" s="77">
        <f t="shared" si="7"/>
        <v>11110</v>
      </c>
      <c r="AI54" s="21">
        <f t="shared" si="8"/>
        <v>222361.84000000003</v>
      </c>
      <c r="AJ54" s="22">
        <f t="shared" si="9"/>
        <v>338713.83999999997</v>
      </c>
      <c r="AK54" s="16">
        <f t="shared" si="10"/>
        <v>505616.19</v>
      </c>
      <c r="AL54" s="26">
        <f t="shared" si="5"/>
        <v>-166902.35000000003</v>
      </c>
    </row>
    <row r="55" spans="1:38" x14ac:dyDescent="0.25">
      <c r="A55" s="1" t="s">
        <v>422</v>
      </c>
      <c r="B55" s="1" t="s">
        <v>423</v>
      </c>
      <c r="C55" s="65">
        <v>2020</v>
      </c>
      <c r="D55" s="65" t="s">
        <v>1052</v>
      </c>
      <c r="E55" t="s">
        <v>2993</v>
      </c>
      <c r="F55" s="301">
        <v>117372.35</v>
      </c>
      <c r="G55" s="301">
        <v>0</v>
      </c>
      <c r="H55" s="301">
        <v>67672.83</v>
      </c>
      <c r="J55">
        <v>871447.4</v>
      </c>
      <c r="K55">
        <v>2904905.77</v>
      </c>
      <c r="L55" s="301">
        <v>0</v>
      </c>
      <c r="O55" s="301">
        <v>74.67</v>
      </c>
      <c r="R55">
        <v>2785106.66</v>
      </c>
      <c r="S55">
        <v>1296912.72</v>
      </c>
      <c r="T55" s="301">
        <v>206087.91</v>
      </c>
      <c r="W55" s="301">
        <v>262394</v>
      </c>
      <c r="Y55">
        <v>317910</v>
      </c>
      <c r="AB55">
        <v>92173.39</v>
      </c>
      <c r="AC55">
        <v>168169.22</v>
      </c>
      <c r="AF55">
        <v>7000</v>
      </c>
      <c r="AG55" s="73">
        <f t="shared" si="6"/>
        <v>185045.18</v>
      </c>
      <c r="AH55" s="77">
        <f t="shared" si="7"/>
        <v>74.67</v>
      </c>
      <c r="AI55" s="21">
        <f t="shared" si="8"/>
        <v>184970.50999999998</v>
      </c>
      <c r="AJ55" s="22">
        <f t="shared" si="9"/>
        <v>468481.91000000003</v>
      </c>
      <c r="AK55" s="16">
        <f t="shared" si="10"/>
        <v>585252.61</v>
      </c>
      <c r="AL55" s="26">
        <f t="shared" si="5"/>
        <v>-116770.69999999995</v>
      </c>
    </row>
    <row r="56" spans="1:38" x14ac:dyDescent="0.25">
      <c r="A56" s="1" t="s">
        <v>422</v>
      </c>
      <c r="B56" s="1" t="s">
        <v>423</v>
      </c>
      <c r="C56" s="65">
        <v>3422</v>
      </c>
      <c r="D56" s="65" t="s">
        <v>1053</v>
      </c>
      <c r="E56" t="s">
        <v>2994</v>
      </c>
      <c r="F56" s="301">
        <v>492632.47</v>
      </c>
      <c r="G56" s="301">
        <v>0</v>
      </c>
      <c r="H56" s="301">
        <v>38543.17</v>
      </c>
      <c r="J56">
        <v>438006.57</v>
      </c>
      <c r="K56">
        <v>2468388.13</v>
      </c>
      <c r="L56" s="301">
        <v>0</v>
      </c>
      <c r="O56" s="301">
        <v>0</v>
      </c>
      <c r="R56">
        <v>1914477.58</v>
      </c>
      <c r="S56">
        <v>1593000.06</v>
      </c>
      <c r="T56" s="301">
        <v>204711.8</v>
      </c>
      <c r="W56" s="301">
        <v>242134.9</v>
      </c>
      <c r="Y56">
        <v>292252.90000000002</v>
      </c>
      <c r="AB56">
        <v>44743.25</v>
      </c>
      <c r="AC56">
        <v>121373.02</v>
      </c>
      <c r="AF56">
        <v>47876</v>
      </c>
      <c r="AG56" s="73">
        <f t="shared" si="6"/>
        <v>531175.64</v>
      </c>
      <c r="AH56" s="77">
        <f t="shared" si="7"/>
        <v>0</v>
      </c>
      <c r="AI56" s="21">
        <f t="shared" si="8"/>
        <v>531175.64</v>
      </c>
      <c r="AJ56" s="22">
        <f t="shared" si="9"/>
        <v>446846.69999999995</v>
      </c>
      <c r="AK56" s="16">
        <f t="shared" si="10"/>
        <v>506245.17000000004</v>
      </c>
      <c r="AL56" s="26">
        <f t="shared" si="5"/>
        <v>-59398.470000000088</v>
      </c>
    </row>
    <row r="57" spans="1:38" x14ac:dyDescent="0.25">
      <c r="A57" s="1" t="s">
        <v>422</v>
      </c>
      <c r="B57" s="1" t="s">
        <v>423</v>
      </c>
      <c r="C57" s="65">
        <v>2553</v>
      </c>
      <c r="D57" s="65" t="s">
        <v>1054</v>
      </c>
      <c r="E57" t="s">
        <v>2995</v>
      </c>
      <c r="F57" s="301">
        <v>565636.62</v>
      </c>
      <c r="G57" s="301">
        <v>0</v>
      </c>
      <c r="H57" s="301">
        <v>45445.52</v>
      </c>
      <c r="J57">
        <v>2</v>
      </c>
      <c r="K57">
        <v>2459761.44</v>
      </c>
      <c r="L57" s="301">
        <v>2000</v>
      </c>
      <c r="O57" s="301">
        <v>42.06</v>
      </c>
      <c r="R57">
        <v>1972645.69</v>
      </c>
      <c r="S57">
        <v>1261656.71</v>
      </c>
      <c r="T57" s="301">
        <v>91357.02</v>
      </c>
      <c r="W57" s="301">
        <v>388892</v>
      </c>
      <c r="Y57">
        <v>470087</v>
      </c>
      <c r="AB57">
        <v>56794.14</v>
      </c>
      <c r="AC57">
        <v>113509.66</v>
      </c>
      <c r="AG57" s="73">
        <f t="shared" si="6"/>
        <v>611082.14</v>
      </c>
      <c r="AH57" s="77">
        <f t="shared" si="7"/>
        <v>2042.06</v>
      </c>
      <c r="AI57" s="21">
        <f t="shared" si="8"/>
        <v>609040.07999999996</v>
      </c>
      <c r="AJ57" s="22">
        <f t="shared" si="9"/>
        <v>480249.02</v>
      </c>
      <c r="AK57" s="16">
        <f t="shared" si="10"/>
        <v>640390.80000000005</v>
      </c>
      <c r="AL57" s="26">
        <f t="shared" si="5"/>
        <v>-160141.78000000003</v>
      </c>
    </row>
    <row r="58" spans="1:38" x14ac:dyDescent="0.25">
      <c r="A58" s="1" t="s">
        <v>422</v>
      </c>
      <c r="B58" s="1" t="s">
        <v>423</v>
      </c>
      <c r="C58" s="65">
        <v>961</v>
      </c>
      <c r="D58" s="65" t="s">
        <v>1055</v>
      </c>
      <c r="E58" t="s">
        <v>3019</v>
      </c>
      <c r="F58" s="301">
        <v>90479.86</v>
      </c>
      <c r="G58" s="301">
        <v>0</v>
      </c>
      <c r="H58" s="301">
        <v>41755.660000000003</v>
      </c>
      <c r="J58">
        <v>3</v>
      </c>
      <c r="K58">
        <v>2366697.94</v>
      </c>
      <c r="L58" s="301">
        <v>3000</v>
      </c>
      <c r="O58" s="301">
        <v>28.04</v>
      </c>
      <c r="R58">
        <v>2647421.0299999998</v>
      </c>
      <c r="T58" s="301">
        <v>78295.44</v>
      </c>
      <c r="W58" s="301">
        <v>195090</v>
      </c>
      <c r="Y58">
        <v>263584</v>
      </c>
      <c r="AB58">
        <v>44832.5</v>
      </c>
      <c r="AC58">
        <v>107956.55</v>
      </c>
      <c r="AE58">
        <v>960</v>
      </c>
      <c r="AG58" s="73">
        <f t="shared" si="6"/>
        <v>132235.52000000002</v>
      </c>
      <c r="AH58" s="77">
        <f t="shared" si="7"/>
        <v>3028.04</v>
      </c>
      <c r="AI58" s="21">
        <f t="shared" si="8"/>
        <v>129207.48000000003</v>
      </c>
      <c r="AJ58" s="22">
        <f t="shared" si="9"/>
        <v>273385.44</v>
      </c>
      <c r="AK58" s="16">
        <f t="shared" si="10"/>
        <v>417333.05</v>
      </c>
      <c r="AL58" s="26">
        <f t="shared" si="5"/>
        <v>-143947.60999999999</v>
      </c>
    </row>
    <row r="59" spans="1:38" x14ac:dyDescent="0.25">
      <c r="A59" s="1" t="s">
        <v>422</v>
      </c>
      <c r="B59" s="1" t="s">
        <v>423</v>
      </c>
      <c r="C59" s="65">
        <v>2039</v>
      </c>
      <c r="D59" s="65" t="s">
        <v>1056</v>
      </c>
      <c r="E59" t="s">
        <v>3020</v>
      </c>
      <c r="F59" s="301">
        <v>958376.52</v>
      </c>
      <c r="G59" s="301">
        <v>0</v>
      </c>
      <c r="H59" s="301">
        <v>27238.5</v>
      </c>
      <c r="J59">
        <v>271248.24</v>
      </c>
      <c r="K59">
        <v>2140502.83</v>
      </c>
      <c r="L59" s="301">
        <v>0</v>
      </c>
      <c r="O59" s="301">
        <v>77.48</v>
      </c>
      <c r="R59">
        <v>3546586.96</v>
      </c>
      <c r="T59" s="301">
        <v>133126.5</v>
      </c>
      <c r="W59" s="301">
        <v>391274</v>
      </c>
      <c r="Y59">
        <v>450545</v>
      </c>
      <c r="AB59">
        <v>46224.55</v>
      </c>
      <c r="AC59">
        <v>120081.9</v>
      </c>
      <c r="AE59">
        <v>49000</v>
      </c>
      <c r="AF59">
        <v>500</v>
      </c>
      <c r="AG59" s="73">
        <f t="shared" si="6"/>
        <v>985615.02</v>
      </c>
      <c r="AH59" s="77">
        <f t="shared" si="7"/>
        <v>77.48</v>
      </c>
      <c r="AI59" s="21">
        <f t="shared" si="8"/>
        <v>985537.54</v>
      </c>
      <c r="AJ59" s="22">
        <f t="shared" si="9"/>
        <v>524400.5</v>
      </c>
      <c r="AK59" s="16">
        <f t="shared" si="10"/>
        <v>666351.44999999995</v>
      </c>
      <c r="AL59" s="26">
        <f t="shared" si="5"/>
        <v>-141950.94999999995</v>
      </c>
    </row>
    <row r="60" spans="1:38" x14ac:dyDescent="0.25">
      <c r="A60" s="1" t="s">
        <v>426</v>
      </c>
      <c r="B60" s="1" t="s">
        <v>427</v>
      </c>
      <c r="C60" s="65">
        <v>3187</v>
      </c>
      <c r="D60" s="65" t="s">
        <v>1057</v>
      </c>
      <c r="E60" t="s">
        <v>2999</v>
      </c>
      <c r="F60" s="301">
        <v>71235.570000000007</v>
      </c>
      <c r="G60" s="301">
        <v>0</v>
      </c>
      <c r="H60" s="301">
        <v>40573.75</v>
      </c>
      <c r="J60">
        <v>118103.93</v>
      </c>
      <c r="K60">
        <v>125808.14</v>
      </c>
      <c r="N60" s="301">
        <v>216000</v>
      </c>
      <c r="O60" s="301">
        <v>882</v>
      </c>
      <c r="Q60">
        <v>-71729.52</v>
      </c>
      <c r="R60">
        <v>886.54</v>
      </c>
      <c r="S60">
        <v>280935.62</v>
      </c>
      <c r="T60" s="301">
        <v>117471.43</v>
      </c>
      <c r="W60" s="301">
        <v>365232.4</v>
      </c>
      <c r="Y60">
        <v>424903.4</v>
      </c>
      <c r="AB60">
        <v>86076.57</v>
      </c>
      <c r="AC60">
        <v>6248.88</v>
      </c>
      <c r="AG60" s="73">
        <f t="shared" si="6"/>
        <v>111809.32</v>
      </c>
      <c r="AH60" s="77">
        <f t="shared" si="7"/>
        <v>216882</v>
      </c>
      <c r="AI60" s="21">
        <f t="shared" si="8"/>
        <v>-105072.68</v>
      </c>
      <c r="AJ60" s="22">
        <f t="shared" si="9"/>
        <v>482703.83</v>
      </c>
      <c r="AK60" s="16">
        <f t="shared" si="10"/>
        <v>517228.85000000003</v>
      </c>
      <c r="AL60" s="26">
        <f t="shared" si="5"/>
        <v>-34525.020000000019</v>
      </c>
    </row>
    <row r="61" spans="1:38" x14ac:dyDescent="0.25">
      <c r="A61" s="1" t="s">
        <v>426</v>
      </c>
      <c r="B61" s="1" t="s">
        <v>427</v>
      </c>
      <c r="C61" s="65">
        <v>4931</v>
      </c>
      <c r="D61" s="65" t="s">
        <v>1058</v>
      </c>
      <c r="E61" t="s">
        <v>3000</v>
      </c>
      <c r="F61" s="301">
        <v>632154.43999999994</v>
      </c>
      <c r="G61" s="301">
        <v>68550</v>
      </c>
      <c r="H61" s="301">
        <v>44286.05</v>
      </c>
      <c r="J61">
        <v>3149439.81</v>
      </c>
      <c r="K61">
        <v>3057200.57</v>
      </c>
      <c r="R61">
        <v>7067013.1799999997</v>
      </c>
      <c r="S61">
        <v>179132.84</v>
      </c>
      <c r="T61" s="301">
        <v>251070.29</v>
      </c>
      <c r="W61" s="301">
        <v>419297</v>
      </c>
      <c r="Y61">
        <v>541943</v>
      </c>
      <c r="AB61">
        <v>138540.23000000001</v>
      </c>
      <c r="AC61">
        <v>72389.210000000006</v>
      </c>
      <c r="AG61" s="73">
        <f t="shared" si="6"/>
        <v>744990.49</v>
      </c>
      <c r="AH61" s="77">
        <f t="shared" si="7"/>
        <v>0</v>
      </c>
      <c r="AI61" s="21">
        <f t="shared" si="8"/>
        <v>744990.49</v>
      </c>
      <c r="AJ61" s="22">
        <f t="shared" si="9"/>
        <v>670367.29</v>
      </c>
      <c r="AK61" s="16">
        <f t="shared" si="10"/>
        <v>752872.44</v>
      </c>
      <c r="AL61" s="26">
        <f t="shared" si="5"/>
        <v>-82505.149999999907</v>
      </c>
    </row>
    <row r="62" spans="1:38" x14ac:dyDescent="0.25">
      <c r="A62" s="1" t="s">
        <v>577</v>
      </c>
      <c r="B62" s="1" t="s">
        <v>427</v>
      </c>
      <c r="C62" s="65">
        <v>2673</v>
      </c>
      <c r="D62" s="65" t="s">
        <v>1059</v>
      </c>
      <c r="E62" t="s">
        <v>3001</v>
      </c>
      <c r="F62" s="301">
        <v>91594.6</v>
      </c>
      <c r="G62" s="301">
        <v>16500</v>
      </c>
      <c r="H62" s="301">
        <v>43248.89</v>
      </c>
      <c r="J62">
        <v>12768</v>
      </c>
      <c r="K62">
        <v>134288.28</v>
      </c>
      <c r="O62" s="301">
        <v>50</v>
      </c>
      <c r="R62">
        <v>-2836441.22</v>
      </c>
      <c r="S62">
        <v>2768470.84</v>
      </c>
      <c r="T62" s="301">
        <v>209880.3</v>
      </c>
      <c r="W62" s="301">
        <v>171720.7</v>
      </c>
      <c r="X62" s="301">
        <v>100000</v>
      </c>
      <c r="Y62">
        <v>267075.7</v>
      </c>
      <c r="AB62">
        <v>24479.93</v>
      </c>
      <c r="AC62">
        <v>6689.71</v>
      </c>
      <c r="AG62" s="73">
        <f t="shared" si="6"/>
        <v>151343.49</v>
      </c>
      <c r="AH62" s="77">
        <f t="shared" si="7"/>
        <v>50</v>
      </c>
      <c r="AI62" s="21">
        <f t="shared" si="8"/>
        <v>151293.49</v>
      </c>
      <c r="AJ62" s="22">
        <f t="shared" si="9"/>
        <v>481601</v>
      </c>
      <c r="AK62" s="16">
        <f t="shared" si="10"/>
        <v>298245.34000000003</v>
      </c>
      <c r="AL62" s="26">
        <f t="shared" si="5"/>
        <v>183355.65999999997</v>
      </c>
    </row>
    <row r="63" spans="1:38" x14ac:dyDescent="0.25">
      <c r="A63" s="1" t="s">
        <v>426</v>
      </c>
      <c r="B63" s="1" t="s">
        <v>427</v>
      </c>
      <c r="C63" s="65">
        <v>3204</v>
      </c>
      <c r="D63" s="65" t="s">
        <v>1060</v>
      </c>
      <c r="E63" t="s">
        <v>3002</v>
      </c>
      <c r="F63" s="301">
        <v>439453.56</v>
      </c>
      <c r="G63" s="301">
        <v>0</v>
      </c>
      <c r="H63" s="301">
        <v>6467.57</v>
      </c>
      <c r="J63">
        <v>260211.76</v>
      </c>
      <c r="K63">
        <v>177696.96</v>
      </c>
      <c r="O63" s="301">
        <v>2156</v>
      </c>
      <c r="R63">
        <v>-957894.61</v>
      </c>
      <c r="S63">
        <v>2027508.56</v>
      </c>
      <c r="T63" s="301">
        <v>148907.62</v>
      </c>
      <c r="W63" s="301">
        <v>308263</v>
      </c>
      <c r="Y63">
        <v>399908</v>
      </c>
      <c r="AB63">
        <v>159174.72</v>
      </c>
      <c r="AC63">
        <v>21030</v>
      </c>
      <c r="AG63" s="73">
        <f t="shared" si="6"/>
        <v>445921.13</v>
      </c>
      <c r="AH63" s="77">
        <f t="shared" si="7"/>
        <v>2156</v>
      </c>
      <c r="AI63" s="21">
        <f t="shared" si="8"/>
        <v>443765.13</v>
      </c>
      <c r="AJ63" s="22">
        <f t="shared" si="9"/>
        <v>457170.62</v>
      </c>
      <c r="AK63" s="16">
        <f t="shared" si="10"/>
        <v>580112.72</v>
      </c>
      <c r="AL63" s="26">
        <f t="shared" si="5"/>
        <v>-122942.09999999998</v>
      </c>
    </row>
    <row r="64" spans="1:38" x14ac:dyDescent="0.25">
      <c r="A64" s="1" t="s">
        <v>426</v>
      </c>
      <c r="B64" s="1" t="s">
        <v>427</v>
      </c>
      <c r="C64" s="65">
        <v>2244</v>
      </c>
      <c r="D64" s="65" t="s">
        <v>1061</v>
      </c>
      <c r="E64" t="s">
        <v>3003</v>
      </c>
      <c r="F64" s="301">
        <v>514602.87</v>
      </c>
      <c r="G64" s="301">
        <v>0</v>
      </c>
      <c r="H64" s="301">
        <v>61412.75</v>
      </c>
      <c r="J64">
        <v>1651538.24</v>
      </c>
      <c r="K64">
        <v>363522.58</v>
      </c>
      <c r="O64" s="301">
        <v>83800</v>
      </c>
      <c r="R64">
        <v>4109396.36</v>
      </c>
      <c r="S64">
        <v>179132.84</v>
      </c>
      <c r="T64" s="301">
        <v>176593.87</v>
      </c>
      <c r="W64" s="301">
        <v>155400</v>
      </c>
      <c r="X64" s="301">
        <v>18000</v>
      </c>
      <c r="Y64">
        <v>259217</v>
      </c>
      <c r="AB64">
        <v>231411.24</v>
      </c>
      <c r="AC64">
        <v>101805.25</v>
      </c>
      <c r="AE64">
        <v>160000</v>
      </c>
      <c r="AG64" s="73">
        <f t="shared" si="6"/>
        <v>576015.62</v>
      </c>
      <c r="AH64" s="77">
        <f t="shared" si="7"/>
        <v>83800</v>
      </c>
      <c r="AI64" s="21">
        <f t="shared" si="8"/>
        <v>492215.62</v>
      </c>
      <c r="AJ64" s="22">
        <f t="shared" si="9"/>
        <v>349993.87</v>
      </c>
      <c r="AK64" s="16">
        <f t="shared" si="10"/>
        <v>752433.49</v>
      </c>
      <c r="AL64" s="26">
        <f t="shared" si="5"/>
        <v>-402439.62</v>
      </c>
    </row>
    <row r="65" spans="1:38" x14ac:dyDescent="0.25">
      <c r="A65" s="1" t="s">
        <v>430</v>
      </c>
      <c r="B65" s="1" t="s">
        <v>431</v>
      </c>
      <c r="C65" s="65">
        <v>5619</v>
      </c>
      <c r="D65" s="65" t="s">
        <v>1062</v>
      </c>
      <c r="E65" t="s">
        <v>3004</v>
      </c>
      <c r="F65" s="301">
        <v>634870.32999999996</v>
      </c>
      <c r="G65" s="301">
        <v>51890.5</v>
      </c>
      <c r="H65" s="301">
        <v>71567.350000000006</v>
      </c>
      <c r="J65">
        <v>1536715.76</v>
      </c>
      <c r="K65">
        <v>235766.69</v>
      </c>
      <c r="L65" s="301">
        <v>0</v>
      </c>
      <c r="O65" s="301">
        <v>0</v>
      </c>
      <c r="R65">
        <v>-116660.08</v>
      </c>
      <c r="S65">
        <v>2752937.45</v>
      </c>
      <c r="T65" s="301">
        <v>133095.03</v>
      </c>
      <c r="W65" s="301">
        <v>456945</v>
      </c>
      <c r="X65" s="301">
        <v>57450</v>
      </c>
      <c r="Y65">
        <v>529181</v>
      </c>
      <c r="AB65">
        <v>94697.18</v>
      </c>
      <c r="AC65">
        <v>52563.43</v>
      </c>
      <c r="AG65" s="73">
        <f t="shared" si="6"/>
        <v>758328.17999999993</v>
      </c>
      <c r="AH65" s="77">
        <f t="shared" si="7"/>
        <v>0</v>
      </c>
      <c r="AI65" s="21">
        <f t="shared" si="8"/>
        <v>758328.17999999993</v>
      </c>
      <c r="AJ65" s="22">
        <f t="shared" si="9"/>
        <v>647490.03</v>
      </c>
      <c r="AK65" s="16">
        <f t="shared" si="10"/>
        <v>676441.61</v>
      </c>
      <c r="AL65" s="26">
        <f t="shared" si="5"/>
        <v>-28951.579999999958</v>
      </c>
    </row>
    <row r="66" spans="1:38" x14ac:dyDescent="0.25">
      <c r="A66" s="1" t="s">
        <v>430</v>
      </c>
      <c r="B66" s="1" t="s">
        <v>431</v>
      </c>
      <c r="C66" s="65">
        <v>5086</v>
      </c>
      <c r="D66" s="65" t="s">
        <v>1063</v>
      </c>
      <c r="E66" t="s">
        <v>3005</v>
      </c>
      <c r="F66" s="301">
        <v>427977.76</v>
      </c>
      <c r="G66" s="301">
        <v>0</v>
      </c>
      <c r="H66" s="301">
        <v>33554.03</v>
      </c>
      <c r="J66">
        <v>599635</v>
      </c>
      <c r="K66">
        <v>1007093.5</v>
      </c>
      <c r="L66" s="301">
        <v>0</v>
      </c>
      <c r="O66" s="301">
        <v>4648.5</v>
      </c>
      <c r="R66">
        <v>-617694.13</v>
      </c>
      <c r="S66">
        <v>3437556.74</v>
      </c>
      <c r="T66" s="301">
        <v>110958.03</v>
      </c>
      <c r="W66" s="301">
        <v>478284</v>
      </c>
      <c r="X66" s="301">
        <v>47750</v>
      </c>
      <c r="Y66">
        <v>557937</v>
      </c>
      <c r="AB66">
        <v>85207.72</v>
      </c>
      <c r="AC66">
        <v>110786.5</v>
      </c>
      <c r="AG66" s="73">
        <f t="shared" si="6"/>
        <v>461531.79000000004</v>
      </c>
      <c r="AH66" s="77">
        <f t="shared" si="7"/>
        <v>4648.5</v>
      </c>
      <c r="AI66" s="21">
        <f t="shared" si="8"/>
        <v>456883.29000000004</v>
      </c>
      <c r="AJ66" s="22">
        <f t="shared" si="9"/>
        <v>636992.03</v>
      </c>
      <c r="AK66" s="16">
        <f t="shared" si="10"/>
        <v>753931.22</v>
      </c>
      <c r="AL66" s="26">
        <f t="shared" si="5"/>
        <v>-116939.18999999994</v>
      </c>
    </row>
    <row r="67" spans="1:38" x14ac:dyDescent="0.25">
      <c r="A67" s="1" t="s">
        <v>430</v>
      </c>
      <c r="B67" s="1" t="s">
        <v>431</v>
      </c>
      <c r="C67" s="65">
        <v>7208</v>
      </c>
      <c r="D67" s="65" t="s">
        <v>1064</v>
      </c>
      <c r="E67" t="s">
        <v>3006</v>
      </c>
      <c r="F67" s="301">
        <v>839241.29</v>
      </c>
      <c r="G67" s="301">
        <v>0</v>
      </c>
      <c r="H67" s="301">
        <v>54391.26</v>
      </c>
      <c r="J67">
        <v>1305461.78</v>
      </c>
      <c r="K67">
        <v>188538.82</v>
      </c>
      <c r="L67" s="301">
        <v>0</v>
      </c>
      <c r="O67" s="301">
        <v>12854</v>
      </c>
      <c r="R67">
        <v>1634176.38</v>
      </c>
      <c r="S67">
        <v>785641.8</v>
      </c>
      <c r="T67" s="301">
        <v>162937.74</v>
      </c>
      <c r="W67" s="301">
        <v>407832</v>
      </c>
      <c r="X67" s="301">
        <v>46000</v>
      </c>
      <c r="Y67">
        <v>456940</v>
      </c>
      <c r="AB67">
        <v>118808.6</v>
      </c>
      <c r="AC67">
        <v>32568.400000000001</v>
      </c>
      <c r="AG67" s="73">
        <f t="shared" si="6"/>
        <v>893632.55</v>
      </c>
      <c r="AH67" s="77">
        <f t="shared" si="7"/>
        <v>12854</v>
      </c>
      <c r="AI67" s="21">
        <f t="shared" si="8"/>
        <v>880778.55</v>
      </c>
      <c r="AJ67" s="22">
        <f t="shared" si="9"/>
        <v>616769.74</v>
      </c>
      <c r="AK67" s="16">
        <f t="shared" si="10"/>
        <v>608317</v>
      </c>
      <c r="AL67" s="26">
        <f t="shared" si="5"/>
        <v>8452.7399999999907</v>
      </c>
    </row>
    <row r="68" spans="1:38" x14ac:dyDescent="0.25">
      <c r="A68" s="1" t="s">
        <v>434</v>
      </c>
      <c r="B68" s="1" t="s">
        <v>435</v>
      </c>
      <c r="C68" s="65">
        <v>2983</v>
      </c>
      <c r="D68" s="65" t="s">
        <v>1065</v>
      </c>
      <c r="E68" t="s">
        <v>3007</v>
      </c>
      <c r="F68" s="301">
        <v>1937124.97</v>
      </c>
      <c r="G68" s="301">
        <v>0</v>
      </c>
      <c r="H68" s="301">
        <v>52870</v>
      </c>
      <c r="J68">
        <v>340623.7</v>
      </c>
      <c r="K68">
        <v>107794.79</v>
      </c>
      <c r="L68" s="301">
        <v>486</v>
      </c>
      <c r="O68" s="301">
        <v>3982.52</v>
      </c>
      <c r="R68">
        <v>1477626.06</v>
      </c>
      <c r="T68" s="301">
        <v>1375659.01</v>
      </c>
      <c r="W68" s="301">
        <v>391505</v>
      </c>
      <c r="Y68">
        <v>582333</v>
      </c>
      <c r="AB68">
        <v>113422.39999999999</v>
      </c>
      <c r="AC68">
        <v>63767.21</v>
      </c>
      <c r="AE68">
        <v>12885.25</v>
      </c>
      <c r="AG68" s="73">
        <f t="shared" si="6"/>
        <v>1989994.97</v>
      </c>
      <c r="AH68" s="77">
        <f t="shared" si="7"/>
        <v>4468.5200000000004</v>
      </c>
      <c r="AI68" s="21">
        <f t="shared" si="8"/>
        <v>1985526.45</v>
      </c>
      <c r="AJ68" s="22">
        <f t="shared" si="9"/>
        <v>1767164.01</v>
      </c>
      <c r="AK68" s="16">
        <f t="shared" si="10"/>
        <v>772407.86</v>
      </c>
      <c r="AL68" s="26">
        <f t="shared" si="5"/>
        <v>994756.15</v>
      </c>
    </row>
    <row r="69" spans="1:38" x14ac:dyDescent="0.25">
      <c r="A69" s="1" t="s">
        <v>434</v>
      </c>
      <c r="B69" s="1" t="s">
        <v>435</v>
      </c>
      <c r="C69" s="65">
        <v>3185</v>
      </c>
      <c r="D69" s="65" t="s">
        <v>1066</v>
      </c>
      <c r="E69" t="s">
        <v>3008</v>
      </c>
      <c r="F69" s="301">
        <v>401558.45</v>
      </c>
      <c r="G69" s="301">
        <v>0</v>
      </c>
      <c r="H69" s="301">
        <v>14700</v>
      </c>
      <c r="J69">
        <v>1502283.63</v>
      </c>
      <c r="K69">
        <v>69532.02</v>
      </c>
      <c r="O69" s="301">
        <v>-49494.85</v>
      </c>
      <c r="R69">
        <v>2194985.21</v>
      </c>
      <c r="T69" s="301">
        <v>54331.76</v>
      </c>
      <c r="W69" s="301">
        <v>226867.4</v>
      </c>
      <c r="Y69">
        <v>247429.4</v>
      </c>
      <c r="AB69">
        <v>99661.01</v>
      </c>
      <c r="AC69">
        <v>38493.26</v>
      </c>
      <c r="AE69">
        <v>16181.75</v>
      </c>
      <c r="AG69" s="73">
        <f t="shared" si="6"/>
        <v>416258.45</v>
      </c>
      <c r="AH69" s="77">
        <f t="shared" si="7"/>
        <v>-49494.85</v>
      </c>
      <c r="AI69" s="21">
        <f t="shared" si="8"/>
        <v>465753.3</v>
      </c>
      <c r="AJ69" s="22">
        <f t="shared" si="9"/>
        <v>281199.15999999997</v>
      </c>
      <c r="AK69" s="16">
        <f t="shared" si="10"/>
        <v>401765.42</v>
      </c>
      <c r="AL69" s="26">
        <f t="shared" ref="AL69:AL83" si="11">AJ69-AK69</f>
        <v>-120566.26000000001</v>
      </c>
    </row>
    <row r="70" spans="1:38" x14ac:dyDescent="0.25">
      <c r="A70" s="1" t="s">
        <v>434</v>
      </c>
      <c r="B70" s="1" t="s">
        <v>435</v>
      </c>
      <c r="C70" s="65">
        <v>5687</v>
      </c>
      <c r="D70" s="65" t="s">
        <v>1067</v>
      </c>
      <c r="E70" t="s">
        <v>3009</v>
      </c>
      <c r="F70" s="301">
        <v>116061.17</v>
      </c>
      <c r="G70" s="301">
        <v>0</v>
      </c>
      <c r="H70" s="301">
        <v>53089.54</v>
      </c>
      <c r="J70">
        <v>115751.3</v>
      </c>
      <c r="K70">
        <v>257082.33</v>
      </c>
      <c r="O70" s="301">
        <v>4706.78</v>
      </c>
      <c r="R70">
        <v>804597.5</v>
      </c>
      <c r="T70" s="301">
        <v>88151.92</v>
      </c>
      <c r="V70" s="301">
        <v>968.18</v>
      </c>
      <c r="W70" s="301">
        <v>525610</v>
      </c>
      <c r="Y70">
        <v>659940</v>
      </c>
      <c r="AB70">
        <v>143737.06</v>
      </c>
      <c r="AC70">
        <v>24258.98</v>
      </c>
      <c r="AE70">
        <v>16034</v>
      </c>
      <c r="AG70" s="73">
        <f t="shared" si="6"/>
        <v>169150.71</v>
      </c>
      <c r="AH70" s="77">
        <f t="shared" si="7"/>
        <v>4706.78</v>
      </c>
      <c r="AI70" s="21">
        <f t="shared" si="8"/>
        <v>164443.93</v>
      </c>
      <c r="AJ70" s="22">
        <f t="shared" si="9"/>
        <v>614730.1</v>
      </c>
      <c r="AK70" s="16">
        <f t="shared" si="10"/>
        <v>843970.04</v>
      </c>
      <c r="AL70" s="26">
        <f t="shared" si="11"/>
        <v>-229239.94000000006</v>
      </c>
    </row>
    <row r="71" spans="1:38" x14ac:dyDescent="0.25">
      <c r="A71" s="1" t="s">
        <v>434</v>
      </c>
      <c r="B71" s="1" t="s">
        <v>435</v>
      </c>
      <c r="C71" s="65">
        <v>5400</v>
      </c>
      <c r="D71" s="65" t="s">
        <v>1068</v>
      </c>
      <c r="E71" t="s">
        <v>3010</v>
      </c>
      <c r="F71" s="301">
        <v>2755412.64</v>
      </c>
      <c r="G71" s="301">
        <v>0</v>
      </c>
      <c r="H71" s="301">
        <v>34770.75</v>
      </c>
      <c r="J71">
        <v>1297801.04</v>
      </c>
      <c r="K71">
        <v>46628.43</v>
      </c>
      <c r="O71" s="301">
        <v>-1884.5</v>
      </c>
      <c r="R71">
        <v>3047469.94</v>
      </c>
      <c r="T71" s="301">
        <v>1437234.44</v>
      </c>
      <c r="W71" s="301">
        <v>339213</v>
      </c>
      <c r="Y71">
        <v>432023</v>
      </c>
      <c r="AB71">
        <v>104964.13</v>
      </c>
      <c r="AC71">
        <v>55753.06</v>
      </c>
      <c r="AE71">
        <v>17059.830000000002</v>
      </c>
      <c r="AG71" s="73">
        <f t="shared" si="6"/>
        <v>2790183.39</v>
      </c>
      <c r="AH71" s="77">
        <f t="shared" si="7"/>
        <v>-1884.5</v>
      </c>
      <c r="AI71" s="21">
        <f t="shared" si="8"/>
        <v>2792067.89</v>
      </c>
      <c r="AJ71" s="22">
        <f t="shared" si="9"/>
        <v>1776447.44</v>
      </c>
      <c r="AK71" s="16">
        <f t="shared" si="10"/>
        <v>609800.0199999999</v>
      </c>
      <c r="AL71" s="26">
        <f t="shared" si="11"/>
        <v>1166647.42</v>
      </c>
    </row>
    <row r="72" spans="1:38" x14ac:dyDescent="0.25">
      <c r="A72" s="1" t="s">
        <v>434</v>
      </c>
      <c r="B72" s="1" t="s">
        <v>435</v>
      </c>
      <c r="C72" s="65">
        <v>9957</v>
      </c>
      <c r="D72" s="65" t="s">
        <v>1069</v>
      </c>
      <c r="E72" t="s">
        <v>3011</v>
      </c>
      <c r="F72" s="301">
        <v>940305.61</v>
      </c>
      <c r="G72" s="301">
        <v>0</v>
      </c>
      <c r="H72" s="301">
        <v>23474.880000000001</v>
      </c>
      <c r="J72">
        <v>1823656.8</v>
      </c>
      <c r="K72">
        <v>569248.52</v>
      </c>
      <c r="N72" s="301">
        <v>13000</v>
      </c>
      <c r="O72" s="301">
        <v>-57</v>
      </c>
      <c r="R72">
        <v>3831120.25</v>
      </c>
      <c r="T72" s="301">
        <v>150242.17000000001</v>
      </c>
      <c r="W72" s="301">
        <v>734395.1</v>
      </c>
      <c r="Y72">
        <v>820311.1</v>
      </c>
      <c r="AB72">
        <v>299422.40000000002</v>
      </c>
      <c r="AC72">
        <v>85471.46</v>
      </c>
      <c r="AE72">
        <v>17739.75</v>
      </c>
      <c r="AG72" s="73">
        <f t="shared" si="6"/>
        <v>963780.49</v>
      </c>
      <c r="AH72" s="77">
        <f t="shared" si="7"/>
        <v>12943</v>
      </c>
      <c r="AI72" s="21">
        <f t="shared" si="8"/>
        <v>950837.49</v>
      </c>
      <c r="AJ72" s="22">
        <f t="shared" si="9"/>
        <v>884637.27</v>
      </c>
      <c r="AK72" s="16">
        <f t="shared" si="10"/>
        <v>1222944.71</v>
      </c>
      <c r="AL72" s="26">
        <f t="shared" si="11"/>
        <v>-338307.43999999994</v>
      </c>
    </row>
    <row r="73" spans="1:38" x14ac:dyDescent="0.25">
      <c r="A73" s="1" t="s">
        <v>434</v>
      </c>
      <c r="B73" s="1" t="s">
        <v>435</v>
      </c>
      <c r="C73" s="65">
        <v>2898</v>
      </c>
      <c r="D73" s="65" t="s">
        <v>1070</v>
      </c>
      <c r="E73" t="s">
        <v>3012</v>
      </c>
      <c r="F73" s="301">
        <v>724354.94</v>
      </c>
      <c r="G73" s="301">
        <v>0</v>
      </c>
      <c r="H73" s="301">
        <v>27264.21</v>
      </c>
      <c r="J73">
        <v>143178.43</v>
      </c>
      <c r="K73">
        <v>102554.98</v>
      </c>
      <c r="O73" s="301">
        <v>1754</v>
      </c>
      <c r="R73">
        <v>1209449.57</v>
      </c>
      <c r="T73" s="301">
        <v>46046.12</v>
      </c>
      <c r="W73" s="301">
        <v>295475</v>
      </c>
      <c r="Y73">
        <v>295475</v>
      </c>
      <c r="AB73">
        <v>72260.23</v>
      </c>
      <c r="AC73">
        <v>48356.9</v>
      </c>
      <c r="AE73">
        <v>3860</v>
      </c>
      <c r="AG73" s="73">
        <f t="shared" si="6"/>
        <v>751619.14999999991</v>
      </c>
      <c r="AH73" s="77">
        <f t="shared" si="7"/>
        <v>1754</v>
      </c>
      <c r="AI73" s="21">
        <f t="shared" si="8"/>
        <v>749865.14999999991</v>
      </c>
      <c r="AJ73" s="22">
        <f t="shared" si="9"/>
        <v>341521.12</v>
      </c>
      <c r="AK73" s="16">
        <f t="shared" si="10"/>
        <v>419952.13</v>
      </c>
      <c r="AL73" s="26">
        <f t="shared" si="11"/>
        <v>-78431.010000000009</v>
      </c>
    </row>
    <row r="74" spans="1:38" x14ac:dyDescent="0.25">
      <c r="A74" s="1" t="s">
        <v>434</v>
      </c>
      <c r="B74" s="1" t="s">
        <v>435</v>
      </c>
      <c r="C74" s="65">
        <v>3080</v>
      </c>
      <c r="D74" s="65" t="s">
        <v>1071</v>
      </c>
      <c r="E74" t="s">
        <v>3013</v>
      </c>
      <c r="F74" s="301">
        <v>941725.38</v>
      </c>
      <c r="G74" s="301">
        <v>0</v>
      </c>
      <c r="H74" s="301">
        <v>27801.72</v>
      </c>
      <c r="J74">
        <v>1081307.8999999999</v>
      </c>
      <c r="K74">
        <v>148456.01</v>
      </c>
      <c r="L74" s="301">
        <v>162</v>
      </c>
      <c r="O74" s="301">
        <v>24507.27</v>
      </c>
      <c r="R74">
        <v>1472668.6</v>
      </c>
      <c r="T74" s="301">
        <v>1024634.99</v>
      </c>
      <c r="W74" s="301">
        <v>195356</v>
      </c>
      <c r="Y74">
        <v>306674</v>
      </c>
      <c r="AB74">
        <v>57527.16</v>
      </c>
      <c r="AC74">
        <v>38692.5</v>
      </c>
      <c r="AE74">
        <v>8952</v>
      </c>
      <c r="AG74" s="73">
        <f t="shared" si="6"/>
        <v>969527.1</v>
      </c>
      <c r="AH74" s="77">
        <f t="shared" si="7"/>
        <v>24669.27</v>
      </c>
      <c r="AI74" s="21">
        <f t="shared" si="8"/>
        <v>944857.83</v>
      </c>
      <c r="AJ74" s="22">
        <f t="shared" si="9"/>
        <v>1219990.99</v>
      </c>
      <c r="AK74" s="16">
        <f t="shared" si="10"/>
        <v>411845.66000000003</v>
      </c>
      <c r="AL74" s="26">
        <f t="shared" si="11"/>
        <v>808145.33</v>
      </c>
    </row>
    <row r="75" spans="1:38" x14ac:dyDescent="0.25">
      <c r="A75" s="1" t="s">
        <v>438</v>
      </c>
      <c r="B75" s="1" t="s">
        <v>439</v>
      </c>
      <c r="C75" s="65">
        <v>5394</v>
      </c>
      <c r="D75" s="65" t="s">
        <v>1072</v>
      </c>
      <c r="E75" t="s">
        <v>3014</v>
      </c>
      <c r="F75" s="301">
        <v>745973.91</v>
      </c>
      <c r="G75" s="301">
        <v>54857.86</v>
      </c>
      <c r="H75" s="301">
        <v>20580</v>
      </c>
      <c r="J75">
        <v>924393.18</v>
      </c>
      <c r="K75">
        <v>1604793.7</v>
      </c>
      <c r="M75" s="301">
        <v>987</v>
      </c>
      <c r="O75" s="301">
        <v>1587.58</v>
      </c>
      <c r="R75">
        <v>842520.71</v>
      </c>
      <c r="S75">
        <v>2174520.91</v>
      </c>
      <c r="T75" s="301">
        <v>633810.61</v>
      </c>
      <c r="W75" s="301">
        <v>353523.75</v>
      </c>
      <c r="Y75">
        <v>435189.75</v>
      </c>
      <c r="AB75">
        <v>69847.05</v>
      </c>
      <c r="AC75">
        <v>111248.16</v>
      </c>
      <c r="AE75">
        <v>9693.9500000000007</v>
      </c>
      <c r="AG75" s="73">
        <f t="shared" si="6"/>
        <v>821411.77</v>
      </c>
      <c r="AH75" s="77">
        <f t="shared" si="7"/>
        <v>2574.58</v>
      </c>
      <c r="AI75" s="21">
        <f t="shared" si="8"/>
        <v>818837.19000000006</v>
      </c>
      <c r="AJ75" s="22">
        <f t="shared" si="9"/>
        <v>987334.36</v>
      </c>
      <c r="AK75" s="16">
        <f t="shared" si="10"/>
        <v>625978.90999999992</v>
      </c>
      <c r="AL75" s="26">
        <f t="shared" si="11"/>
        <v>361355.45000000007</v>
      </c>
    </row>
    <row r="76" spans="1:38" x14ac:dyDescent="0.25">
      <c r="A76" s="1" t="s">
        <v>438</v>
      </c>
      <c r="B76" s="1" t="s">
        <v>439</v>
      </c>
      <c r="C76" s="65">
        <v>6493</v>
      </c>
      <c r="D76" s="65" t="s">
        <v>1073</v>
      </c>
      <c r="E76" t="s">
        <v>3015</v>
      </c>
      <c r="F76" s="301">
        <v>1264427.26</v>
      </c>
      <c r="G76" s="301">
        <v>48277.25</v>
      </c>
      <c r="H76" s="301">
        <v>54736.7</v>
      </c>
      <c r="J76">
        <v>1103576.49</v>
      </c>
      <c r="K76">
        <v>841408.34</v>
      </c>
      <c r="M76" s="301">
        <v>-14385</v>
      </c>
      <c r="O76" s="301">
        <v>1981.57</v>
      </c>
      <c r="R76">
        <v>581969.43999999994</v>
      </c>
      <c r="S76">
        <v>2426315.1</v>
      </c>
      <c r="T76" s="301">
        <v>958593.36</v>
      </c>
      <c r="W76" s="301">
        <v>385462</v>
      </c>
      <c r="Y76">
        <v>565597</v>
      </c>
      <c r="Z76">
        <v>160</v>
      </c>
      <c r="AA76">
        <v>740</v>
      </c>
      <c r="AB76">
        <v>233307.54</v>
      </c>
      <c r="AC76">
        <v>132318.89000000001</v>
      </c>
      <c r="AE76">
        <v>34737</v>
      </c>
      <c r="AG76" s="73">
        <f t="shared" si="6"/>
        <v>1367441.21</v>
      </c>
      <c r="AH76" s="77">
        <f t="shared" si="7"/>
        <v>-12403.43</v>
      </c>
      <c r="AI76" s="21">
        <f t="shared" si="8"/>
        <v>1379844.64</v>
      </c>
      <c r="AJ76" s="22">
        <f t="shared" si="9"/>
        <v>1344055.3599999999</v>
      </c>
      <c r="AK76" s="16">
        <f t="shared" si="10"/>
        <v>966860.43</v>
      </c>
      <c r="AL76" s="26">
        <f t="shared" si="11"/>
        <v>377194.92999999982</v>
      </c>
    </row>
    <row r="77" spans="1:38" x14ac:dyDescent="0.25">
      <c r="A77" s="1" t="s">
        <v>438</v>
      </c>
      <c r="B77" s="1" t="s">
        <v>439</v>
      </c>
      <c r="C77" s="65">
        <v>2652</v>
      </c>
      <c r="D77" s="65" t="s">
        <v>1074</v>
      </c>
      <c r="E77" t="s">
        <v>3016</v>
      </c>
      <c r="F77" s="301">
        <v>394403.28</v>
      </c>
      <c r="G77" s="301">
        <v>188674.71</v>
      </c>
      <c r="H77" s="301">
        <v>13273.94</v>
      </c>
      <c r="J77">
        <v>65321.23</v>
      </c>
      <c r="K77">
        <v>188285.81</v>
      </c>
      <c r="M77" s="301">
        <v>0</v>
      </c>
      <c r="O77" s="301">
        <v>185.01</v>
      </c>
      <c r="R77">
        <v>-436742.72</v>
      </c>
      <c r="S77">
        <v>1120243.3</v>
      </c>
      <c r="T77" s="301">
        <v>292307.51</v>
      </c>
      <c r="W77" s="301">
        <v>180880</v>
      </c>
      <c r="Y77">
        <v>221072</v>
      </c>
      <c r="AB77">
        <v>41024</v>
      </c>
      <c r="AC77">
        <v>33908.33</v>
      </c>
      <c r="AE77">
        <v>2509.8000000000002</v>
      </c>
      <c r="AG77" s="73">
        <f t="shared" ref="AG77:AG86" si="12">SUM(F77:I77)</f>
        <v>596351.92999999993</v>
      </c>
      <c r="AH77" s="77">
        <f t="shared" ref="AH77:AH86" si="13">SUM(L77:O77)</f>
        <v>185.01</v>
      </c>
      <c r="AI77" s="21">
        <f t="shared" ref="AI77:AI86" si="14">AG77-AH77</f>
        <v>596166.91999999993</v>
      </c>
      <c r="AJ77" s="22">
        <f t="shared" ref="AJ77:AJ86" si="15">SUM(T77:X77)</f>
        <v>473187.51</v>
      </c>
      <c r="AK77" s="16">
        <f t="shared" ref="AK77:AK86" si="16">SUM(Y77:AF77)</f>
        <v>298514.13</v>
      </c>
      <c r="AL77" s="26">
        <f t="shared" si="11"/>
        <v>174673.38</v>
      </c>
    </row>
    <row r="78" spans="1:38" x14ac:dyDescent="0.25">
      <c r="A78" s="1" t="s">
        <v>438</v>
      </c>
      <c r="B78" s="1" t="s">
        <v>439</v>
      </c>
      <c r="C78" s="65">
        <v>5048</v>
      </c>
      <c r="D78" s="65" t="s">
        <v>1075</v>
      </c>
      <c r="E78" t="s">
        <v>3017</v>
      </c>
      <c r="F78" s="301">
        <v>429734.68</v>
      </c>
      <c r="G78" s="301">
        <v>157151.48000000001</v>
      </c>
      <c r="H78" s="301">
        <v>43148</v>
      </c>
      <c r="J78">
        <v>974157.01</v>
      </c>
      <c r="K78">
        <v>385102.18</v>
      </c>
      <c r="M78" s="301">
        <v>870</v>
      </c>
      <c r="O78" s="301">
        <v>971.79</v>
      </c>
      <c r="R78">
        <v>-791622.32</v>
      </c>
      <c r="S78">
        <v>2732486.08</v>
      </c>
      <c r="T78" s="301">
        <v>313719.89</v>
      </c>
      <c r="W78" s="301">
        <v>353962</v>
      </c>
      <c r="Y78">
        <v>437234</v>
      </c>
      <c r="AB78">
        <v>109906.15</v>
      </c>
      <c r="AC78">
        <v>60426.239999999998</v>
      </c>
      <c r="AE78">
        <v>6317.34</v>
      </c>
      <c r="AG78" s="73">
        <f t="shared" si="12"/>
        <v>630034.16</v>
      </c>
      <c r="AH78" s="77">
        <f t="shared" si="13"/>
        <v>1841.79</v>
      </c>
      <c r="AI78" s="21">
        <f t="shared" si="14"/>
        <v>628192.37</v>
      </c>
      <c r="AJ78" s="22">
        <f t="shared" si="15"/>
        <v>667681.89</v>
      </c>
      <c r="AK78" s="16">
        <f t="shared" si="16"/>
        <v>613883.73</v>
      </c>
      <c r="AL78" s="26">
        <f t="shared" si="11"/>
        <v>53798.160000000033</v>
      </c>
    </row>
    <row r="79" spans="1:38" x14ac:dyDescent="0.25">
      <c r="A79" s="1" t="s">
        <v>438</v>
      </c>
      <c r="B79" s="1" t="s">
        <v>439</v>
      </c>
      <c r="C79" s="65">
        <v>4607</v>
      </c>
      <c r="D79" s="65" t="s">
        <v>1076</v>
      </c>
      <c r="E79" t="s">
        <v>3018</v>
      </c>
      <c r="F79" s="301">
        <v>702103.71</v>
      </c>
      <c r="G79" s="301">
        <v>45393</v>
      </c>
      <c r="H79" s="301">
        <v>20000</v>
      </c>
      <c r="J79">
        <v>1791138.27</v>
      </c>
      <c r="K79">
        <v>353079.51</v>
      </c>
      <c r="M79" s="301">
        <v>863</v>
      </c>
      <c r="O79" s="301">
        <v>969.47</v>
      </c>
      <c r="R79">
        <v>-269528.77</v>
      </c>
      <c r="S79">
        <v>3283107.89</v>
      </c>
      <c r="T79" s="301">
        <v>228729.32</v>
      </c>
      <c r="W79" s="301">
        <v>317191</v>
      </c>
      <c r="Y79">
        <v>391381</v>
      </c>
      <c r="AB79">
        <v>160411.9</v>
      </c>
      <c r="AC79">
        <v>47175.82</v>
      </c>
      <c r="AE79">
        <v>23208.7</v>
      </c>
      <c r="AG79" s="73">
        <f t="shared" si="12"/>
        <v>767496.71</v>
      </c>
      <c r="AH79" s="77">
        <f t="shared" si="13"/>
        <v>1832.47</v>
      </c>
      <c r="AI79" s="21">
        <f t="shared" si="14"/>
        <v>765664.24</v>
      </c>
      <c r="AJ79" s="22">
        <f t="shared" si="15"/>
        <v>545920.32000000007</v>
      </c>
      <c r="AK79" s="16">
        <f t="shared" si="16"/>
        <v>622177.41999999993</v>
      </c>
      <c r="AL79" s="26">
        <f t="shared" si="11"/>
        <v>-76257.09999999986</v>
      </c>
    </row>
    <row r="80" spans="1:38" x14ac:dyDescent="0.25">
      <c r="A80" s="1" t="s">
        <v>438</v>
      </c>
      <c r="B80" s="1" t="s">
        <v>439</v>
      </c>
      <c r="C80" s="65">
        <v>3828</v>
      </c>
      <c r="D80" s="65" t="s">
        <v>1077</v>
      </c>
      <c r="E80" t="s">
        <v>3021</v>
      </c>
      <c r="F80" s="301">
        <v>1141135.48</v>
      </c>
      <c r="G80" s="301">
        <v>22869</v>
      </c>
      <c r="H80" s="301">
        <v>11440</v>
      </c>
      <c r="J80">
        <v>383826.4</v>
      </c>
      <c r="K80">
        <v>245711.74</v>
      </c>
      <c r="M80" s="301">
        <v>0</v>
      </c>
      <c r="O80" s="301">
        <v>-131524.85999999999</v>
      </c>
      <c r="R80">
        <v>349784.12</v>
      </c>
      <c r="S80">
        <v>1600443.98</v>
      </c>
      <c r="T80" s="301">
        <v>157210.26999999999</v>
      </c>
      <c r="W80" s="301">
        <v>245343</v>
      </c>
      <c r="Y80">
        <v>277177</v>
      </c>
      <c r="AB80">
        <v>81723.03</v>
      </c>
      <c r="AC80">
        <v>44888.86</v>
      </c>
      <c r="AE80">
        <v>760</v>
      </c>
      <c r="AG80" s="73">
        <f t="shared" si="12"/>
        <v>1175444.48</v>
      </c>
      <c r="AH80" s="77">
        <f t="shared" si="13"/>
        <v>-131524.85999999999</v>
      </c>
      <c r="AI80" s="21">
        <f t="shared" si="14"/>
        <v>1306969.3399999999</v>
      </c>
      <c r="AJ80" s="22">
        <f t="shared" si="15"/>
        <v>402553.27</v>
      </c>
      <c r="AK80" s="16">
        <f t="shared" si="16"/>
        <v>404548.89</v>
      </c>
      <c r="AL80" s="26">
        <f t="shared" si="11"/>
        <v>-1995.6199999999953</v>
      </c>
    </row>
    <row r="81" spans="1:38" x14ac:dyDescent="0.25">
      <c r="A81" s="1" t="s">
        <v>442</v>
      </c>
      <c r="B81" s="1" t="s">
        <v>443</v>
      </c>
      <c r="C81" s="65">
        <v>1142</v>
      </c>
      <c r="D81" s="65" t="s">
        <v>1078</v>
      </c>
      <c r="E81" t="s">
        <v>2990</v>
      </c>
      <c r="F81" s="301">
        <v>185351.11</v>
      </c>
      <c r="G81" s="301">
        <v>0</v>
      </c>
      <c r="H81" s="301">
        <v>9463.61</v>
      </c>
      <c r="J81">
        <v>2706872.27</v>
      </c>
      <c r="K81">
        <v>115782.2</v>
      </c>
      <c r="R81">
        <v>3093216.46</v>
      </c>
      <c r="T81" s="301">
        <v>98584.07</v>
      </c>
      <c r="W81" s="301">
        <v>190990</v>
      </c>
      <c r="Y81">
        <v>224808</v>
      </c>
      <c r="AB81">
        <v>17156.580000000002</v>
      </c>
      <c r="AC81">
        <v>72458.759999999995</v>
      </c>
      <c r="AG81" s="73">
        <f t="shared" si="12"/>
        <v>194814.71999999997</v>
      </c>
      <c r="AH81" s="77">
        <f t="shared" si="13"/>
        <v>0</v>
      </c>
      <c r="AI81" s="21">
        <f t="shared" si="14"/>
        <v>194814.71999999997</v>
      </c>
      <c r="AJ81" s="22">
        <f t="shared" si="15"/>
        <v>289574.07</v>
      </c>
      <c r="AK81" s="16">
        <f t="shared" si="16"/>
        <v>314423.34000000003</v>
      </c>
      <c r="AL81" s="26">
        <f t="shared" si="11"/>
        <v>-24849.270000000019</v>
      </c>
    </row>
    <row r="82" spans="1:38" x14ac:dyDescent="0.25">
      <c r="A82" s="1" t="s">
        <v>442</v>
      </c>
      <c r="B82" s="1" t="s">
        <v>443</v>
      </c>
      <c r="C82" s="65">
        <v>1176</v>
      </c>
      <c r="D82" s="65" t="s">
        <v>1079</v>
      </c>
      <c r="E82" t="s">
        <v>2991</v>
      </c>
      <c r="F82" s="301">
        <v>596645.56000000006</v>
      </c>
      <c r="G82" s="301">
        <v>39000</v>
      </c>
      <c r="H82" s="301">
        <v>11388.9</v>
      </c>
      <c r="J82">
        <v>2732083.77</v>
      </c>
      <c r="K82">
        <v>107714.8</v>
      </c>
      <c r="R82">
        <v>1780357.41</v>
      </c>
      <c r="S82">
        <v>1891769.64</v>
      </c>
      <c r="T82" s="301">
        <v>102058.06</v>
      </c>
      <c r="W82" s="301">
        <v>65051</v>
      </c>
      <c r="Y82">
        <v>121837</v>
      </c>
      <c r="Z82">
        <v>1500</v>
      </c>
      <c r="AB82">
        <v>95181.11</v>
      </c>
      <c r="AC82">
        <v>116987.24</v>
      </c>
      <c r="AG82" s="73">
        <f t="shared" si="12"/>
        <v>647034.46000000008</v>
      </c>
      <c r="AH82" s="77">
        <f t="shared" si="13"/>
        <v>0</v>
      </c>
      <c r="AI82" s="21">
        <f t="shared" si="14"/>
        <v>647034.46000000008</v>
      </c>
      <c r="AJ82" s="22">
        <f t="shared" si="15"/>
        <v>167109.06</v>
      </c>
      <c r="AK82" s="16">
        <f t="shared" si="16"/>
        <v>335505.34999999998</v>
      </c>
      <c r="AL82" s="26">
        <f t="shared" si="11"/>
        <v>-168396.28999999998</v>
      </c>
    </row>
    <row r="83" spans="1:38" x14ac:dyDescent="0.25">
      <c r="A83" s="1" t="s">
        <v>442</v>
      </c>
      <c r="B83" s="1" t="s">
        <v>443</v>
      </c>
      <c r="C83" s="65">
        <v>2332</v>
      </c>
      <c r="D83" s="65" t="s">
        <v>1080</v>
      </c>
      <c r="E83" t="s">
        <v>2996</v>
      </c>
      <c r="F83" s="301">
        <v>239518.23</v>
      </c>
      <c r="G83" s="301">
        <v>0</v>
      </c>
      <c r="H83" s="301">
        <v>18494.8</v>
      </c>
      <c r="J83">
        <v>784942.51</v>
      </c>
      <c r="K83">
        <v>2875523.83</v>
      </c>
      <c r="Q83">
        <v>-541668.11</v>
      </c>
      <c r="R83">
        <v>2690695.91</v>
      </c>
      <c r="S83">
        <v>1861215.28</v>
      </c>
      <c r="T83" s="301">
        <v>115160.17</v>
      </c>
      <c r="W83" s="301">
        <v>283668</v>
      </c>
      <c r="Y83">
        <v>351020</v>
      </c>
      <c r="AB83">
        <v>50618.47</v>
      </c>
      <c r="AC83">
        <v>22469.82</v>
      </c>
      <c r="AG83" s="73">
        <f t="shared" si="12"/>
        <v>258013.03</v>
      </c>
      <c r="AH83" s="77">
        <f t="shared" si="13"/>
        <v>0</v>
      </c>
      <c r="AI83" s="21">
        <f t="shared" si="14"/>
        <v>258013.03</v>
      </c>
      <c r="AJ83" s="22">
        <f t="shared" si="15"/>
        <v>398828.17</v>
      </c>
      <c r="AK83" s="16">
        <f t="shared" si="16"/>
        <v>424108.29</v>
      </c>
      <c r="AL83" s="26">
        <f t="shared" si="11"/>
        <v>-25280.119999999995</v>
      </c>
    </row>
    <row r="84" spans="1:38" x14ac:dyDescent="0.25">
      <c r="A84" s="1" t="s">
        <v>442</v>
      </c>
      <c r="B84" s="1" t="s">
        <v>443</v>
      </c>
      <c r="C84" s="65">
        <v>2410</v>
      </c>
      <c r="D84" s="65" t="s">
        <v>1081</v>
      </c>
      <c r="E84" t="s">
        <v>2997</v>
      </c>
      <c r="F84" s="301">
        <v>56238.43</v>
      </c>
      <c r="G84" s="301">
        <v>0</v>
      </c>
      <c r="H84" s="301">
        <v>1974.8</v>
      </c>
      <c r="J84">
        <v>299753.19</v>
      </c>
      <c r="K84">
        <v>140133.29</v>
      </c>
      <c r="R84">
        <v>627027.9</v>
      </c>
      <c r="T84" s="301">
        <v>95001.66</v>
      </c>
      <c r="W84" s="301">
        <v>351238</v>
      </c>
      <c r="Y84">
        <v>421718</v>
      </c>
      <c r="AB84">
        <v>51568.33</v>
      </c>
      <c r="AC84">
        <v>16962.52</v>
      </c>
      <c r="AG84" s="73">
        <f t="shared" si="12"/>
        <v>58213.23</v>
      </c>
      <c r="AH84" s="77">
        <f t="shared" si="13"/>
        <v>0</v>
      </c>
      <c r="AI84" s="21">
        <f t="shared" si="14"/>
        <v>58213.23</v>
      </c>
      <c r="AJ84" s="22">
        <f t="shared" si="15"/>
        <v>446239.66000000003</v>
      </c>
      <c r="AK84" s="16">
        <f t="shared" si="16"/>
        <v>490248.85000000003</v>
      </c>
      <c r="AL84" s="26">
        <f>AJ84-AK84</f>
        <v>-44009.19</v>
      </c>
    </row>
    <row r="85" spans="1:38" s="240" customFormat="1" x14ac:dyDescent="0.25">
      <c r="A85" s="240" t="s">
        <v>442</v>
      </c>
      <c r="B85" s="240" t="s">
        <v>443</v>
      </c>
      <c r="C85" s="241">
        <v>3521</v>
      </c>
      <c r="D85" s="241" t="s">
        <v>1082</v>
      </c>
      <c r="E85" t="s">
        <v>2998</v>
      </c>
      <c r="F85" s="301">
        <v>241636.79</v>
      </c>
      <c r="G85" s="301">
        <v>0</v>
      </c>
      <c r="H85" s="301">
        <v>23253.45</v>
      </c>
      <c r="I85" s="301"/>
      <c r="J85">
        <v>2583707.58</v>
      </c>
      <c r="K85">
        <v>2149988.6800000002</v>
      </c>
      <c r="L85" s="301"/>
      <c r="M85" s="301"/>
      <c r="N85" s="301"/>
      <c r="O85" s="301">
        <v>38.06</v>
      </c>
      <c r="P85"/>
      <c r="Q85"/>
      <c r="R85">
        <v>1168272.1200000001</v>
      </c>
      <c r="S85">
        <v>4000000</v>
      </c>
      <c r="T85" s="301">
        <v>129256.91</v>
      </c>
      <c r="U85" s="301"/>
      <c r="V85" s="301"/>
      <c r="W85" s="301">
        <v>246497.28</v>
      </c>
      <c r="X85" s="301"/>
      <c r="Y85">
        <v>278843.28000000003</v>
      </c>
      <c r="Z85">
        <v>1500</v>
      </c>
      <c r="AA85"/>
      <c r="AB85">
        <v>63154.8</v>
      </c>
      <c r="AC85">
        <v>146567.57999999999</v>
      </c>
      <c r="AD85"/>
      <c r="AE85"/>
      <c r="AF85"/>
      <c r="AG85" s="73">
        <f t="shared" si="12"/>
        <v>264890.23999999999</v>
      </c>
      <c r="AH85" s="77">
        <f t="shared" si="13"/>
        <v>38.06</v>
      </c>
      <c r="AI85" s="21">
        <f t="shared" si="14"/>
        <v>264852.18</v>
      </c>
      <c r="AJ85" s="22">
        <f t="shared" si="15"/>
        <v>375754.19</v>
      </c>
      <c r="AK85" s="16">
        <f t="shared" si="16"/>
        <v>490065.66000000003</v>
      </c>
      <c r="AL85" s="26">
        <f t="shared" ref="AL85:AL86" si="17">AJ85-AK85</f>
        <v>-114311.47000000003</v>
      </c>
    </row>
    <row r="86" spans="1:38" x14ac:dyDescent="0.25">
      <c r="AG86" s="73">
        <f t="shared" si="12"/>
        <v>0</v>
      </c>
      <c r="AH86" s="77">
        <f t="shared" si="13"/>
        <v>0</v>
      </c>
      <c r="AI86" s="21">
        <f t="shared" si="14"/>
        <v>0</v>
      </c>
      <c r="AJ86" s="22">
        <f t="shared" si="15"/>
        <v>0</v>
      </c>
      <c r="AK86" s="16">
        <f t="shared" si="16"/>
        <v>0</v>
      </c>
      <c r="AL86" s="26">
        <f t="shared" si="17"/>
        <v>0</v>
      </c>
    </row>
    <row r="87" spans="1:38" x14ac:dyDescent="0.25">
      <c r="AG87" s="42"/>
      <c r="AH87" s="29"/>
      <c r="AI87" s="26"/>
      <c r="AJ87" s="24"/>
      <c r="AK87" s="23"/>
    </row>
    <row r="88" spans="1:38" x14ac:dyDescent="0.25">
      <c r="AG88" s="42"/>
      <c r="AH88" s="29"/>
      <c r="AI88" s="26"/>
      <c r="AJ88" s="24"/>
      <c r="AK88" s="23"/>
    </row>
    <row r="89" spans="1:38" x14ac:dyDescent="0.25">
      <c r="AG89" s="42"/>
      <c r="AH89" s="29"/>
      <c r="AI89" s="26"/>
      <c r="AJ89" s="24"/>
      <c r="AK89" s="23"/>
    </row>
    <row r="90" spans="1:38" x14ac:dyDescent="0.25">
      <c r="AG90" s="42"/>
      <c r="AH90" s="29"/>
      <c r="AI90" s="26"/>
      <c r="AJ90" s="24"/>
      <c r="AK90" s="23"/>
    </row>
    <row r="91" spans="1:38" x14ac:dyDescent="0.25">
      <c r="AG91" s="42"/>
      <c r="AH91" s="29"/>
      <c r="AI91" s="26"/>
      <c r="AJ91" s="24"/>
      <c r="AK91" s="23"/>
    </row>
    <row r="92" spans="1:38" x14ac:dyDescent="0.25">
      <c r="AG92" s="42"/>
      <c r="AH92" s="29"/>
      <c r="AI92" s="26"/>
      <c r="AJ92" s="24"/>
      <c r="AK92" s="23"/>
    </row>
    <row r="93" spans="1:38" x14ac:dyDescent="0.25">
      <c r="AG93" s="42"/>
      <c r="AH93" s="29"/>
      <c r="AI93" s="26"/>
      <c r="AJ93" s="24"/>
      <c r="AK93" s="23"/>
    </row>
    <row r="94" spans="1:38" x14ac:dyDescent="0.25">
      <c r="AG94" s="42"/>
      <c r="AH94" s="29"/>
      <c r="AI94" s="26"/>
      <c r="AJ94" s="24"/>
      <c r="AK94" s="23"/>
    </row>
    <row r="95" spans="1:38" x14ac:dyDescent="0.25">
      <c r="AG95" s="42"/>
      <c r="AH95" s="29"/>
      <c r="AI95" s="26"/>
      <c r="AJ95" s="24"/>
      <c r="AK95" s="23"/>
    </row>
    <row r="96" spans="1:38" x14ac:dyDescent="0.25">
      <c r="AG96" s="42"/>
      <c r="AH96" s="29"/>
      <c r="AI96" s="26"/>
      <c r="AJ96" s="24"/>
      <c r="AK96" s="23"/>
    </row>
    <row r="97" spans="33:37" x14ac:dyDescent="0.25">
      <c r="AG97" s="42"/>
      <c r="AH97" s="29"/>
      <c r="AI97" s="26"/>
      <c r="AJ97" s="24"/>
      <c r="AK97" s="23"/>
    </row>
    <row r="98" spans="33:37" x14ac:dyDescent="0.25">
      <c r="AG98" s="42"/>
      <c r="AH98" s="29"/>
      <c r="AI98" s="26"/>
      <c r="AJ98" s="24"/>
      <c r="AK98" s="23"/>
    </row>
    <row r="99" spans="33:37" x14ac:dyDescent="0.25">
      <c r="AG99" s="42"/>
      <c r="AH99" s="29"/>
      <c r="AI99" s="26"/>
      <c r="AJ99" s="24"/>
      <c r="AK99" s="23"/>
    </row>
    <row r="100" spans="33:37" x14ac:dyDescent="0.25">
      <c r="AG100" s="42"/>
      <c r="AH100" s="29"/>
      <c r="AI100" s="26"/>
      <c r="AJ100" s="24"/>
      <c r="AK100" s="23"/>
    </row>
    <row r="101" spans="33:37" x14ac:dyDescent="0.25">
      <c r="AG101" s="42"/>
      <c r="AH101" s="29"/>
      <c r="AI101" s="26"/>
      <c r="AJ101" s="24"/>
      <c r="AK101" s="23"/>
    </row>
    <row r="102" spans="33:37" x14ac:dyDescent="0.25">
      <c r="AG102" s="42"/>
      <c r="AH102" s="29"/>
      <c r="AI102" s="26"/>
      <c r="AJ102" s="24"/>
      <c r="AK102" s="23"/>
    </row>
    <row r="103" spans="33:37" x14ac:dyDescent="0.25">
      <c r="AG103" s="42"/>
      <c r="AH103" s="29"/>
      <c r="AI103" s="26"/>
      <c r="AJ103" s="24"/>
      <c r="AK103" s="23"/>
    </row>
    <row r="104" spans="33:37" x14ac:dyDescent="0.25">
      <c r="AG104" s="42"/>
      <c r="AH104" s="29"/>
      <c r="AI104" s="26"/>
      <c r="AJ104" s="24"/>
      <c r="AK104" s="23"/>
    </row>
    <row r="105" spans="33:37" x14ac:dyDescent="0.25">
      <c r="AG105" s="42"/>
      <c r="AH105" s="29"/>
      <c r="AI105" s="26"/>
      <c r="AJ105" s="24"/>
      <c r="AK105" s="23"/>
    </row>
    <row r="106" spans="33:37" x14ac:dyDescent="0.25">
      <c r="AG106" s="42"/>
      <c r="AH106" s="29"/>
      <c r="AI106" s="26"/>
      <c r="AJ106" s="24"/>
      <c r="AK106" s="23"/>
    </row>
    <row r="107" spans="33:37" x14ac:dyDescent="0.25">
      <c r="AG107" s="42"/>
      <c r="AH107" s="29"/>
      <c r="AI107" s="26"/>
      <c r="AJ107" s="24"/>
      <c r="AK107" s="23"/>
    </row>
    <row r="108" spans="33:37" x14ac:dyDescent="0.25">
      <c r="AG108" s="42"/>
      <c r="AH108" s="29"/>
      <c r="AI108" s="26"/>
      <c r="AJ108" s="24"/>
      <c r="AK108" s="23"/>
    </row>
    <row r="109" spans="33:37" x14ac:dyDescent="0.25">
      <c r="AG109" s="42"/>
      <c r="AH109" s="29"/>
      <c r="AI109" s="26"/>
      <c r="AJ109" s="24"/>
      <c r="AK109" s="23"/>
    </row>
    <row r="110" spans="33:37" x14ac:dyDescent="0.25">
      <c r="AG110" s="42"/>
      <c r="AH110" s="29"/>
      <c r="AI110" s="26"/>
      <c r="AJ110" s="24"/>
      <c r="AK110" s="23"/>
    </row>
    <row r="111" spans="33:37" x14ac:dyDescent="0.25">
      <c r="AG111" s="42"/>
      <c r="AH111" s="29"/>
      <c r="AI111" s="26"/>
      <c r="AJ111" s="24"/>
      <c r="AK111" s="23"/>
    </row>
    <row r="112" spans="33:37" x14ac:dyDescent="0.25">
      <c r="AG112" s="42"/>
      <c r="AH112" s="29"/>
      <c r="AI112" s="26"/>
      <c r="AJ112" s="24"/>
      <c r="AK112" s="23"/>
    </row>
    <row r="113" spans="33:37" x14ac:dyDescent="0.25">
      <c r="AG113" s="42"/>
      <c r="AH113" s="29"/>
      <c r="AI113" s="26"/>
      <c r="AJ113" s="24"/>
      <c r="AK113" s="23"/>
    </row>
    <row r="114" spans="33:37" x14ac:dyDescent="0.25">
      <c r="AG114" s="42"/>
      <c r="AH114" s="29"/>
      <c r="AI114" s="26"/>
      <c r="AJ114" s="24"/>
      <c r="AK114" s="23"/>
    </row>
    <row r="115" spans="33:37" x14ac:dyDescent="0.25">
      <c r="AG115" s="42"/>
      <c r="AH115" s="29"/>
      <c r="AI115" s="26"/>
      <c r="AJ115" s="24"/>
      <c r="AK115" s="23"/>
    </row>
    <row r="116" spans="33:37" x14ac:dyDescent="0.25">
      <c r="AG116" s="42"/>
      <c r="AH116" s="29"/>
      <c r="AI116" s="26"/>
      <c r="AJ116" s="24"/>
      <c r="AK116" s="23"/>
    </row>
    <row r="117" spans="33:37" x14ac:dyDescent="0.25">
      <c r="AG117" s="42"/>
      <c r="AH117" s="29"/>
      <c r="AI117" s="26"/>
      <c r="AJ117" s="24"/>
      <c r="AK117" s="23"/>
    </row>
    <row r="118" spans="33:37" x14ac:dyDescent="0.25">
      <c r="AG118" s="42"/>
      <c r="AH118" s="29"/>
      <c r="AI118" s="26"/>
      <c r="AJ118" s="24"/>
      <c r="AK118" s="23"/>
    </row>
    <row r="119" spans="33:37" x14ac:dyDescent="0.25">
      <c r="AG119" s="42"/>
      <c r="AH119" s="29"/>
      <c r="AI119" s="26"/>
      <c r="AJ119" s="24"/>
      <c r="AK119" s="23"/>
    </row>
    <row r="120" spans="33:37" x14ac:dyDescent="0.25">
      <c r="AG120" s="42"/>
      <c r="AH120" s="29"/>
      <c r="AI120" s="26"/>
      <c r="AJ120" s="24"/>
      <c r="AK120" s="23"/>
    </row>
    <row r="121" spans="33:37" x14ac:dyDescent="0.25">
      <c r="AG121" s="42"/>
      <c r="AH121" s="29"/>
      <c r="AI121" s="26"/>
      <c r="AJ121" s="24"/>
      <c r="AK121" s="23"/>
    </row>
    <row r="122" spans="33:37" x14ac:dyDescent="0.25">
      <c r="AG122" s="42"/>
      <c r="AH122" s="29"/>
      <c r="AI122" s="26"/>
      <c r="AJ122" s="24"/>
      <c r="AK122" s="23"/>
    </row>
    <row r="123" spans="33:37" x14ac:dyDescent="0.25">
      <c r="AG123" s="42"/>
      <c r="AH123" s="29"/>
      <c r="AI123" s="26"/>
      <c r="AJ123" s="24"/>
      <c r="AK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topLeftCell="J1" zoomScale="107" zoomScaleNormal="107" workbookViewId="0">
      <selection sqref="A1:Z1048576"/>
    </sheetView>
  </sheetViews>
  <sheetFormatPr defaultRowHeight="13.8" x14ac:dyDescent="0.25"/>
  <cols>
    <col min="1" max="1" width="39.3984375" bestFit="1" customWidth="1"/>
  </cols>
  <sheetData>
    <row r="1" spans="1:26" x14ac:dyDescent="0.25">
      <c r="A1" t="s">
        <v>2445</v>
      </c>
      <c r="B1" t="s">
        <v>2446</v>
      </c>
      <c r="C1" t="s">
        <v>2447</v>
      </c>
      <c r="D1" t="s">
        <v>2448</v>
      </c>
      <c r="E1" t="s">
        <v>2450</v>
      </c>
      <c r="F1" t="s">
        <v>2451</v>
      </c>
      <c r="G1" t="s">
        <v>2453</v>
      </c>
      <c r="H1" t="s">
        <v>2454</v>
      </c>
      <c r="I1" t="s">
        <v>2456</v>
      </c>
      <c r="J1" t="s">
        <v>2457</v>
      </c>
      <c r="K1" t="s">
        <v>2591</v>
      </c>
      <c r="L1" t="s">
        <v>2459</v>
      </c>
      <c r="M1" t="s">
        <v>2460</v>
      </c>
      <c r="N1" t="s">
        <v>2461</v>
      </c>
      <c r="O1" t="s">
        <v>2462</v>
      </c>
      <c r="P1" t="s">
        <v>2463</v>
      </c>
      <c r="Q1" t="s">
        <v>2464</v>
      </c>
      <c r="R1" t="s">
        <v>2465</v>
      </c>
      <c r="S1" t="s">
        <v>2466</v>
      </c>
      <c r="T1" t="s">
        <v>2467</v>
      </c>
      <c r="U1" t="s">
        <v>2468</v>
      </c>
      <c r="V1" t="s">
        <v>2469</v>
      </c>
      <c r="W1" t="s">
        <v>2470</v>
      </c>
      <c r="X1" t="s">
        <v>2471</v>
      </c>
      <c r="Y1" t="s">
        <v>2472</v>
      </c>
      <c r="Z1" t="s">
        <v>2473</v>
      </c>
    </row>
    <row r="2" spans="1:26" x14ac:dyDescent="0.25">
      <c r="A2" t="s">
        <v>2474</v>
      </c>
      <c r="B2" t="s">
        <v>2475</v>
      </c>
      <c r="C2" t="s">
        <v>2476</v>
      </c>
      <c r="D2" t="s">
        <v>2477</v>
      </c>
      <c r="E2" t="s">
        <v>2479</v>
      </c>
      <c r="F2" t="s">
        <v>2480</v>
      </c>
      <c r="G2" t="s">
        <v>2482</v>
      </c>
      <c r="H2" t="s">
        <v>2483</v>
      </c>
      <c r="I2" t="s">
        <v>2485</v>
      </c>
      <c r="J2" t="s">
        <v>2486</v>
      </c>
      <c r="K2" t="s">
        <v>2596</v>
      </c>
      <c r="L2" t="s">
        <v>2488</v>
      </c>
      <c r="M2" t="s">
        <v>2489</v>
      </c>
      <c r="N2" t="s">
        <v>2490</v>
      </c>
      <c r="O2" t="s">
        <v>2491</v>
      </c>
      <c r="P2" t="s">
        <v>2492</v>
      </c>
      <c r="Q2" t="s">
        <v>2493</v>
      </c>
      <c r="R2" t="s">
        <v>2494</v>
      </c>
      <c r="S2" t="s">
        <v>2495</v>
      </c>
      <c r="T2" t="s">
        <v>2496</v>
      </c>
      <c r="U2" t="s">
        <v>2497</v>
      </c>
      <c r="V2" t="s">
        <v>2498</v>
      </c>
      <c r="W2" t="s">
        <v>2499</v>
      </c>
      <c r="X2" t="s">
        <v>2500</v>
      </c>
      <c r="Y2" t="s">
        <v>2501</v>
      </c>
      <c r="Z2" t="s">
        <v>2502</v>
      </c>
    </row>
    <row r="3" spans="1:26" x14ac:dyDescent="0.25">
      <c r="A3" t="s">
        <v>2503</v>
      </c>
      <c r="B3">
        <v>84024477.400000006</v>
      </c>
      <c r="C3">
        <v>2063226.95</v>
      </c>
      <c r="D3">
        <v>16537783.720000001</v>
      </c>
      <c r="E3">
        <v>73479779.790000007</v>
      </c>
      <c r="F3">
        <v>29748744.940000001</v>
      </c>
      <c r="G3">
        <v>263326.12</v>
      </c>
      <c r="H3">
        <v>0</v>
      </c>
      <c r="I3">
        <v>1107</v>
      </c>
      <c r="J3">
        <v>2755778.24</v>
      </c>
      <c r="K3">
        <v>-200</v>
      </c>
      <c r="L3">
        <v>-6929665.5499999998</v>
      </c>
      <c r="M3">
        <v>-78026156.049999997</v>
      </c>
      <c r="N3">
        <v>290323006.42000002</v>
      </c>
      <c r="O3">
        <v>36.869999999999997</v>
      </c>
      <c r="P3">
        <v>42742225.880000003</v>
      </c>
      <c r="Q3">
        <v>1626126.79</v>
      </c>
      <c r="R3">
        <v>3435.43</v>
      </c>
      <c r="S3">
        <v>56462059.600000001</v>
      </c>
      <c r="T3">
        <v>4306199.59</v>
      </c>
      <c r="U3">
        <v>71458091.760000005</v>
      </c>
      <c r="V3">
        <v>64500</v>
      </c>
      <c r="W3">
        <v>10960</v>
      </c>
      <c r="X3">
        <v>25189356.16</v>
      </c>
      <c r="Y3">
        <v>3925696.68</v>
      </c>
      <c r="Z3">
        <v>72083.009999999995</v>
      </c>
    </row>
    <row r="22" spans="1:26" x14ac:dyDescent="0.25">
      <c r="A22" t="s">
        <v>3022</v>
      </c>
      <c r="B22">
        <v>531761.34</v>
      </c>
      <c r="C22">
        <v>38034.49</v>
      </c>
      <c r="D22">
        <v>468559.78</v>
      </c>
      <c r="E22">
        <v>203848.35</v>
      </c>
      <c r="F22">
        <v>250654.41</v>
      </c>
      <c r="J22">
        <v>-1740</v>
      </c>
      <c r="M22">
        <v>1561979.88</v>
      </c>
      <c r="P22">
        <v>92784.51</v>
      </c>
      <c r="S22">
        <v>510340</v>
      </c>
      <c r="U22">
        <v>582540</v>
      </c>
      <c r="X22">
        <v>41748.04</v>
      </c>
      <c r="Y22">
        <v>29717.98</v>
      </c>
    </row>
    <row r="23" spans="1:26" x14ac:dyDescent="0.25">
      <c r="A23" t="s">
        <v>3023</v>
      </c>
      <c r="B23">
        <v>318207.74</v>
      </c>
      <c r="C23">
        <v>0</v>
      </c>
      <c r="D23">
        <v>205531.09</v>
      </c>
      <c r="E23">
        <v>162238.1</v>
      </c>
      <c r="F23">
        <v>115581.21</v>
      </c>
      <c r="J23">
        <v>0</v>
      </c>
      <c r="M23">
        <v>-1549609</v>
      </c>
      <c r="N23">
        <v>2340148.79</v>
      </c>
      <c r="P23">
        <v>74092.800000000003</v>
      </c>
      <c r="S23">
        <v>174500</v>
      </c>
      <c r="U23">
        <v>213276</v>
      </c>
      <c r="X23">
        <v>15390.1</v>
      </c>
      <c r="Y23">
        <v>8908.35</v>
      </c>
    </row>
    <row r="24" spans="1:26" x14ac:dyDescent="0.25">
      <c r="A24" t="s">
        <v>3024</v>
      </c>
      <c r="B24">
        <v>977562.32</v>
      </c>
      <c r="C24">
        <v>39643.120000000003</v>
      </c>
      <c r="D24">
        <v>805812.75</v>
      </c>
      <c r="E24">
        <v>172920.69</v>
      </c>
      <c r="F24">
        <v>97910</v>
      </c>
      <c r="J24">
        <v>11160</v>
      </c>
      <c r="M24">
        <v>-718257.91</v>
      </c>
      <c r="N24">
        <v>2461151.44</v>
      </c>
      <c r="P24">
        <v>607526.02</v>
      </c>
      <c r="Q24">
        <v>3639.3</v>
      </c>
      <c r="S24">
        <v>384360</v>
      </c>
      <c r="U24">
        <v>480340</v>
      </c>
      <c r="V24">
        <v>3000</v>
      </c>
      <c r="X24">
        <v>121165.08</v>
      </c>
      <c r="Y24">
        <v>14212.39</v>
      </c>
    </row>
    <row r="25" spans="1:26" x14ac:dyDescent="0.25">
      <c r="A25" t="s">
        <v>3025</v>
      </c>
      <c r="B25">
        <v>374782.62</v>
      </c>
      <c r="C25">
        <v>40729.620000000003</v>
      </c>
      <c r="D25">
        <v>101600.12</v>
      </c>
      <c r="E25">
        <v>191317.67</v>
      </c>
      <c r="F25">
        <v>373274.2</v>
      </c>
      <c r="J25">
        <v>0</v>
      </c>
      <c r="M25">
        <v>-411311.1</v>
      </c>
      <c r="N25">
        <v>1609968.11</v>
      </c>
      <c r="P25">
        <v>84719.92</v>
      </c>
      <c r="Q25">
        <v>140</v>
      </c>
      <c r="S25">
        <v>173400</v>
      </c>
      <c r="U25">
        <v>227420.04</v>
      </c>
      <c r="X25">
        <v>63383.96</v>
      </c>
      <c r="Y25">
        <v>49971.199999999997</v>
      </c>
    </row>
    <row r="26" spans="1:26" x14ac:dyDescent="0.25">
      <c r="A26" t="s">
        <v>3026</v>
      </c>
      <c r="B26">
        <v>248602.28</v>
      </c>
      <c r="C26">
        <v>5483.67</v>
      </c>
      <c r="D26">
        <v>102773.56</v>
      </c>
      <c r="E26">
        <v>188600.6</v>
      </c>
      <c r="F26">
        <v>109190.75</v>
      </c>
      <c r="J26">
        <v>1</v>
      </c>
      <c r="M26">
        <v>-978738.46</v>
      </c>
      <c r="N26">
        <v>1693812.25</v>
      </c>
      <c r="P26">
        <v>34667.18</v>
      </c>
      <c r="S26">
        <v>235450</v>
      </c>
      <c r="T26">
        <v>36096.75</v>
      </c>
      <c r="U26">
        <v>272170</v>
      </c>
      <c r="X26">
        <v>51060.03</v>
      </c>
      <c r="Y26">
        <v>12720.33</v>
      </c>
    </row>
    <row r="27" spans="1:26" x14ac:dyDescent="0.25">
      <c r="A27" t="s">
        <v>3027</v>
      </c>
      <c r="B27">
        <v>658624.85</v>
      </c>
      <c r="C27">
        <v>33240.199999999997</v>
      </c>
      <c r="D27">
        <v>205962.46</v>
      </c>
      <c r="E27">
        <v>274989.82</v>
      </c>
      <c r="F27">
        <v>191675.87</v>
      </c>
      <c r="J27">
        <v>179.5</v>
      </c>
      <c r="M27">
        <v>91091.8</v>
      </c>
      <c r="N27">
        <v>1247745.83</v>
      </c>
      <c r="P27">
        <v>66095.23</v>
      </c>
      <c r="S27">
        <v>455020</v>
      </c>
      <c r="U27">
        <v>456043</v>
      </c>
      <c r="X27">
        <v>-23040.240000000002</v>
      </c>
      <c r="Y27">
        <v>26928.83</v>
      </c>
      <c r="Z27">
        <v>3525.07</v>
      </c>
    </row>
    <row r="28" spans="1:26" x14ac:dyDescent="0.25">
      <c r="A28" t="s">
        <v>3028</v>
      </c>
      <c r="B28">
        <v>415805.79</v>
      </c>
      <c r="C28">
        <v>10876.86</v>
      </c>
      <c r="D28">
        <v>214707.63</v>
      </c>
      <c r="E28">
        <v>327821.83</v>
      </c>
      <c r="F28">
        <v>511758.56</v>
      </c>
      <c r="J28">
        <v>0</v>
      </c>
      <c r="M28">
        <v>-210921.11</v>
      </c>
      <c r="N28">
        <v>1804121.26</v>
      </c>
      <c r="P28">
        <v>68034.289999999994</v>
      </c>
      <c r="S28">
        <v>140060</v>
      </c>
      <c r="U28">
        <v>177042</v>
      </c>
      <c r="X28">
        <v>48730.37</v>
      </c>
      <c r="Y28">
        <v>65263.9</v>
      </c>
    </row>
    <row r="29" spans="1:26" x14ac:dyDescent="0.25">
      <c r="A29" t="s">
        <v>3029</v>
      </c>
      <c r="B29">
        <v>653097.43999999994</v>
      </c>
      <c r="C29">
        <v>22893.94</v>
      </c>
      <c r="D29">
        <v>190173.53</v>
      </c>
      <c r="E29">
        <v>247637.31</v>
      </c>
      <c r="F29">
        <v>496313.79</v>
      </c>
      <c r="G29">
        <v>19400</v>
      </c>
      <c r="J29">
        <v>15.9</v>
      </c>
      <c r="M29">
        <v>267172.05</v>
      </c>
      <c r="N29">
        <v>1414760.08</v>
      </c>
      <c r="P29">
        <v>249783.16</v>
      </c>
      <c r="R29">
        <v>613.47</v>
      </c>
      <c r="S29">
        <v>1941740</v>
      </c>
      <c r="U29">
        <v>2023516</v>
      </c>
      <c r="X29">
        <v>175741.15</v>
      </c>
      <c r="Y29">
        <v>43164</v>
      </c>
    </row>
    <row r="30" spans="1:26" x14ac:dyDescent="0.25">
      <c r="A30" t="s">
        <v>3030</v>
      </c>
      <c r="B30">
        <v>1247147.3600000001</v>
      </c>
      <c r="C30">
        <v>42800</v>
      </c>
      <c r="D30">
        <v>824229.2</v>
      </c>
      <c r="E30">
        <v>149856.26</v>
      </c>
      <c r="F30">
        <v>772748.6</v>
      </c>
      <c r="J30">
        <v>26436.44</v>
      </c>
      <c r="M30">
        <v>1546666.04</v>
      </c>
      <c r="N30">
        <v>1595887.05</v>
      </c>
      <c r="P30">
        <v>111237.93</v>
      </c>
      <c r="Q30">
        <v>333000</v>
      </c>
      <c r="S30">
        <v>644010</v>
      </c>
      <c r="U30">
        <v>745506</v>
      </c>
      <c r="X30">
        <v>480247.96</v>
      </c>
      <c r="Y30">
        <v>43734.58</v>
      </c>
    </row>
    <row r="31" spans="1:26" x14ac:dyDescent="0.25">
      <c r="A31" t="s">
        <v>3031</v>
      </c>
      <c r="B31">
        <v>529665.54</v>
      </c>
      <c r="C31">
        <v>0</v>
      </c>
      <c r="D31">
        <v>575097.80000000005</v>
      </c>
      <c r="E31">
        <v>88357.37</v>
      </c>
      <c r="F31">
        <v>174799.69</v>
      </c>
      <c r="J31">
        <v>1268.72</v>
      </c>
      <c r="M31">
        <v>-339926.78</v>
      </c>
      <c r="N31">
        <v>1789492.25</v>
      </c>
      <c r="P31">
        <v>78147.56</v>
      </c>
      <c r="S31">
        <v>304540</v>
      </c>
      <c r="U31">
        <v>357248.72</v>
      </c>
      <c r="X31">
        <v>60130.17</v>
      </c>
      <c r="Y31">
        <v>20182.46</v>
      </c>
    </row>
    <row r="32" spans="1:26" x14ac:dyDescent="0.25">
      <c r="A32" t="s">
        <v>3032</v>
      </c>
      <c r="B32">
        <v>676797.16</v>
      </c>
      <c r="C32">
        <v>64623.54</v>
      </c>
      <c r="D32">
        <v>197528.84</v>
      </c>
      <c r="E32">
        <v>36727.46</v>
      </c>
      <c r="F32">
        <v>178821.28</v>
      </c>
      <c r="G32">
        <v>8360</v>
      </c>
      <c r="J32">
        <v>-2553.84</v>
      </c>
      <c r="M32">
        <v>-1879342.57</v>
      </c>
      <c r="N32">
        <v>3102228.3</v>
      </c>
      <c r="P32">
        <v>151937.1</v>
      </c>
      <c r="S32">
        <v>387020</v>
      </c>
      <c r="U32">
        <v>438340</v>
      </c>
      <c r="X32">
        <v>104968.8</v>
      </c>
      <c r="Y32">
        <v>33063.22</v>
      </c>
      <c r="Z32">
        <v>506.19</v>
      </c>
    </row>
    <row r="33" spans="1:25" x14ac:dyDescent="0.25">
      <c r="A33" t="s">
        <v>3033</v>
      </c>
      <c r="B33">
        <v>657503.44999999995</v>
      </c>
      <c r="C33">
        <v>126010.17</v>
      </c>
      <c r="D33">
        <v>187305.92</v>
      </c>
      <c r="E33">
        <v>336806.96</v>
      </c>
      <c r="F33">
        <v>151436.97</v>
      </c>
      <c r="J33">
        <v>13850</v>
      </c>
      <c r="M33">
        <v>120171.27</v>
      </c>
      <c r="N33">
        <v>1484748</v>
      </c>
      <c r="P33">
        <v>109205.05</v>
      </c>
      <c r="S33">
        <v>335920</v>
      </c>
      <c r="U33">
        <v>413042</v>
      </c>
      <c r="X33">
        <v>112990.65</v>
      </c>
      <c r="Y33">
        <v>26760.7</v>
      </c>
    </row>
    <row r="34" spans="1:25" x14ac:dyDescent="0.25">
      <c r="A34" t="s">
        <v>3034</v>
      </c>
      <c r="B34">
        <v>1018519.69</v>
      </c>
      <c r="C34">
        <v>61862.13</v>
      </c>
      <c r="D34">
        <v>342580.49</v>
      </c>
      <c r="E34">
        <v>76813.72</v>
      </c>
      <c r="F34">
        <v>196283.13</v>
      </c>
      <c r="J34">
        <v>15000</v>
      </c>
      <c r="M34">
        <v>-147043.13</v>
      </c>
      <c r="N34">
        <v>1924840.79</v>
      </c>
      <c r="P34">
        <v>97940.98</v>
      </c>
      <c r="S34">
        <v>188440</v>
      </c>
      <c r="U34">
        <v>267326</v>
      </c>
      <c r="X34">
        <v>66472.67</v>
      </c>
      <c r="Y34">
        <v>23453.31</v>
      </c>
    </row>
    <row r="35" spans="1:25" x14ac:dyDescent="0.25">
      <c r="A35" t="s">
        <v>3035</v>
      </c>
      <c r="B35">
        <v>1394770.63</v>
      </c>
      <c r="C35">
        <v>112117.86</v>
      </c>
      <c r="D35">
        <v>-905503.45</v>
      </c>
      <c r="E35">
        <v>184254.2</v>
      </c>
      <c r="F35">
        <v>348813.36</v>
      </c>
      <c r="J35">
        <v>135</v>
      </c>
      <c r="M35">
        <v>1441238.46</v>
      </c>
      <c r="N35">
        <v>1101601.1100000001</v>
      </c>
      <c r="P35">
        <v>113253.01</v>
      </c>
      <c r="S35">
        <v>229748</v>
      </c>
      <c r="U35">
        <v>311358</v>
      </c>
      <c r="X35">
        <v>1363582.15</v>
      </c>
      <c r="Y35">
        <v>34375.33</v>
      </c>
    </row>
    <row r="36" spans="1:25" x14ac:dyDescent="0.25">
      <c r="A36" t="s">
        <v>3036</v>
      </c>
      <c r="B36">
        <v>762214.68</v>
      </c>
      <c r="C36">
        <v>15870.81</v>
      </c>
      <c r="D36">
        <v>106153.76</v>
      </c>
      <c r="E36">
        <v>1210247.42</v>
      </c>
      <c r="F36">
        <v>114012.14</v>
      </c>
      <c r="M36">
        <v>1822158.43</v>
      </c>
      <c r="N36">
        <v>528949.56000000006</v>
      </c>
      <c r="P36">
        <v>93598.91</v>
      </c>
      <c r="Q36">
        <v>30</v>
      </c>
      <c r="S36">
        <v>355330</v>
      </c>
      <c r="U36">
        <v>418818</v>
      </c>
      <c r="X36">
        <v>75738.649999999994</v>
      </c>
      <c r="Y36">
        <v>30298.7</v>
      </c>
    </row>
    <row r="37" spans="1:25" x14ac:dyDescent="0.25">
      <c r="A37" t="s">
        <v>3037</v>
      </c>
      <c r="B37">
        <v>934984.03</v>
      </c>
      <c r="C37">
        <v>24405.1</v>
      </c>
      <c r="D37">
        <v>225149.49</v>
      </c>
      <c r="E37">
        <v>336242.71</v>
      </c>
      <c r="F37">
        <v>160078</v>
      </c>
      <c r="J37">
        <v>11507</v>
      </c>
      <c r="M37">
        <v>151247.01999999999</v>
      </c>
      <c r="N37">
        <v>1603684.39</v>
      </c>
      <c r="P37">
        <v>102280.31</v>
      </c>
      <c r="S37">
        <v>304480</v>
      </c>
      <c r="U37">
        <v>360814</v>
      </c>
      <c r="X37">
        <v>74797.100000000006</v>
      </c>
      <c r="Y37">
        <v>17378.29</v>
      </c>
    </row>
    <row r="38" spans="1:25" x14ac:dyDescent="0.25">
      <c r="A38" t="s">
        <v>3038</v>
      </c>
      <c r="B38">
        <v>401697.81</v>
      </c>
      <c r="C38">
        <v>65643.39</v>
      </c>
      <c r="D38">
        <v>79442.94</v>
      </c>
      <c r="E38">
        <v>-1577.83</v>
      </c>
      <c r="F38">
        <v>87266.66</v>
      </c>
      <c r="J38">
        <v>60</v>
      </c>
      <c r="M38">
        <v>-777043.4</v>
      </c>
      <c r="N38">
        <v>1498620.76</v>
      </c>
      <c r="P38">
        <v>89822.17</v>
      </c>
      <c r="R38">
        <v>20.87</v>
      </c>
      <c r="S38">
        <v>219060</v>
      </c>
      <c r="U38">
        <v>255674</v>
      </c>
      <c r="X38">
        <v>98558.080000000002</v>
      </c>
      <c r="Y38">
        <v>9567.85</v>
      </c>
    </row>
    <row r="39" spans="1:25" x14ac:dyDescent="0.25">
      <c r="A39" t="s">
        <v>3039</v>
      </c>
      <c r="B39">
        <v>357024.45</v>
      </c>
      <c r="C39">
        <v>151266.15</v>
      </c>
      <c r="D39">
        <v>165402.07999999999</v>
      </c>
      <c r="E39">
        <v>972561.57</v>
      </c>
      <c r="F39">
        <v>579337.72</v>
      </c>
      <c r="J39">
        <v>25000</v>
      </c>
      <c r="M39">
        <v>-6211.04</v>
      </c>
      <c r="N39">
        <v>2339595.1</v>
      </c>
      <c r="P39">
        <v>92516.1</v>
      </c>
      <c r="S39">
        <v>551780</v>
      </c>
      <c r="U39">
        <v>634670</v>
      </c>
      <c r="X39">
        <v>48172.66</v>
      </c>
      <c r="Y39">
        <v>64183.03</v>
      </c>
    </row>
    <row r="40" spans="1:25" x14ac:dyDescent="0.25">
      <c r="A40" t="s">
        <v>3040</v>
      </c>
      <c r="B40">
        <v>1254347.51</v>
      </c>
      <c r="C40">
        <v>44365</v>
      </c>
      <c r="D40">
        <v>269195.46999999997</v>
      </c>
      <c r="E40">
        <v>178504.1</v>
      </c>
      <c r="F40">
        <v>230150.1</v>
      </c>
      <c r="J40">
        <v>-3828.66</v>
      </c>
      <c r="M40">
        <v>689816.98</v>
      </c>
      <c r="N40">
        <v>1457071.21</v>
      </c>
      <c r="P40">
        <v>64097.38</v>
      </c>
      <c r="S40">
        <v>156010</v>
      </c>
      <c r="U40">
        <v>232570</v>
      </c>
      <c r="W40">
        <v>1500</v>
      </c>
      <c r="X40">
        <v>92877.57</v>
      </c>
      <c r="Y40">
        <v>21069.66</v>
      </c>
    </row>
    <row r="41" spans="1:25" x14ac:dyDescent="0.25">
      <c r="A41" t="s">
        <v>3041</v>
      </c>
      <c r="B41">
        <v>1320170.72</v>
      </c>
      <c r="C41">
        <v>111476.76</v>
      </c>
      <c r="D41">
        <v>99459.5</v>
      </c>
      <c r="E41">
        <v>207600.77</v>
      </c>
      <c r="F41">
        <v>365406.12</v>
      </c>
      <c r="J41">
        <v>-2043.29</v>
      </c>
      <c r="M41">
        <v>472840.59</v>
      </c>
      <c r="N41">
        <v>1798384.44</v>
      </c>
      <c r="P41">
        <v>67756.820000000007</v>
      </c>
      <c r="Q41">
        <v>580</v>
      </c>
      <c r="S41">
        <v>250220</v>
      </c>
      <c r="U41">
        <v>291780</v>
      </c>
      <c r="X41">
        <v>65001.77</v>
      </c>
      <c r="Y41">
        <v>74555.42</v>
      </c>
    </row>
    <row r="42" spans="1:25" x14ac:dyDescent="0.25">
      <c r="A42" t="s">
        <v>3042</v>
      </c>
      <c r="B42">
        <v>187162.22</v>
      </c>
      <c r="C42">
        <v>21249</v>
      </c>
      <c r="D42">
        <v>282507.96999999997</v>
      </c>
      <c r="E42">
        <v>463092.67</v>
      </c>
      <c r="F42">
        <v>118366.66</v>
      </c>
      <c r="J42">
        <v>-329.94</v>
      </c>
      <c r="M42">
        <v>-78015.289999999994</v>
      </c>
      <c r="N42">
        <v>1262156.06</v>
      </c>
      <c r="P42">
        <v>196364.04</v>
      </c>
      <c r="U42">
        <v>77900</v>
      </c>
      <c r="X42">
        <v>119677.02</v>
      </c>
      <c r="Y42">
        <v>57936.83</v>
      </c>
    </row>
    <row r="43" spans="1:25" x14ac:dyDescent="0.25">
      <c r="A43" t="s">
        <v>3043</v>
      </c>
      <c r="B43">
        <v>381314.67</v>
      </c>
      <c r="C43">
        <v>0</v>
      </c>
      <c r="D43">
        <v>175939.33</v>
      </c>
      <c r="E43">
        <v>327800.15999999997</v>
      </c>
      <c r="F43">
        <v>114103.42</v>
      </c>
      <c r="J43">
        <v>400</v>
      </c>
      <c r="K43">
        <v>-200</v>
      </c>
      <c r="M43">
        <v>-582338.17000000004</v>
      </c>
      <c r="N43">
        <v>1683339.65</v>
      </c>
      <c r="P43">
        <v>155670.15</v>
      </c>
      <c r="R43">
        <v>80.25</v>
      </c>
      <c r="S43">
        <v>183560</v>
      </c>
      <c r="U43">
        <v>255228</v>
      </c>
      <c r="X43">
        <v>97243.29</v>
      </c>
      <c r="Y43">
        <v>28725.51</v>
      </c>
    </row>
    <row r="44" spans="1:25" x14ac:dyDescent="0.25">
      <c r="A44" t="s">
        <v>3175</v>
      </c>
      <c r="B44">
        <v>468668.78</v>
      </c>
      <c r="C44">
        <v>77105</v>
      </c>
      <c r="D44">
        <v>164967.38</v>
      </c>
      <c r="E44">
        <v>123050.54</v>
      </c>
      <c r="F44">
        <v>238022.1</v>
      </c>
      <c r="M44">
        <v>-1040226.68</v>
      </c>
      <c r="N44">
        <v>2224890.19</v>
      </c>
      <c r="P44">
        <v>76381.8</v>
      </c>
      <c r="S44">
        <v>261160</v>
      </c>
      <c r="U44">
        <v>279488</v>
      </c>
      <c r="X44">
        <v>87988.42</v>
      </c>
      <c r="Y44">
        <v>21727.59</v>
      </c>
    </row>
    <row r="45" spans="1:25" x14ac:dyDescent="0.25">
      <c r="A45" t="s">
        <v>3188</v>
      </c>
      <c r="B45">
        <v>500260.63</v>
      </c>
      <c r="C45">
        <v>70830</v>
      </c>
      <c r="D45">
        <v>288978.55</v>
      </c>
      <c r="E45">
        <v>1779631.45</v>
      </c>
      <c r="F45">
        <v>270337.52</v>
      </c>
      <c r="J45">
        <v>153.69</v>
      </c>
      <c r="M45">
        <v>3078445.18</v>
      </c>
      <c r="P45">
        <v>99147.43</v>
      </c>
      <c r="Q45">
        <v>200</v>
      </c>
      <c r="R45">
        <v>746.39</v>
      </c>
      <c r="S45">
        <v>195180</v>
      </c>
      <c r="U45">
        <v>234212</v>
      </c>
      <c r="X45">
        <v>137682.57999999999</v>
      </c>
      <c r="Y45">
        <v>59722.46</v>
      </c>
    </row>
    <row r="46" spans="1:25" x14ac:dyDescent="0.25">
      <c r="A46" t="s">
        <v>3044</v>
      </c>
      <c r="B46">
        <v>309571.73</v>
      </c>
      <c r="C46">
        <v>0</v>
      </c>
      <c r="D46">
        <v>72764.490000000005</v>
      </c>
      <c r="E46">
        <v>1092724.24</v>
      </c>
      <c r="F46">
        <v>165047.38</v>
      </c>
      <c r="J46">
        <v>383.8</v>
      </c>
      <c r="M46">
        <v>1208526.25</v>
      </c>
      <c r="N46">
        <v>721555.06</v>
      </c>
      <c r="P46">
        <v>54814.239999999998</v>
      </c>
      <c r="S46">
        <v>337414</v>
      </c>
      <c r="U46">
        <v>481470</v>
      </c>
      <c r="X46">
        <v>137885.92000000001</v>
      </c>
      <c r="Y46">
        <v>31616.58</v>
      </c>
    </row>
    <row r="47" spans="1:25" x14ac:dyDescent="0.25">
      <c r="A47" t="s">
        <v>3045</v>
      </c>
      <c r="B47">
        <v>313458.5</v>
      </c>
      <c r="C47">
        <v>0</v>
      </c>
      <c r="D47">
        <v>48895.75</v>
      </c>
      <c r="E47">
        <v>4</v>
      </c>
      <c r="F47">
        <v>500990</v>
      </c>
      <c r="J47">
        <v>120</v>
      </c>
      <c r="M47">
        <v>-395040.46</v>
      </c>
      <c r="N47">
        <v>1541680.81</v>
      </c>
      <c r="P47">
        <v>50581.18</v>
      </c>
      <c r="S47">
        <v>443373.1</v>
      </c>
      <c r="U47">
        <v>548403.1</v>
      </c>
      <c r="X47">
        <v>129244.33</v>
      </c>
      <c r="Y47">
        <v>31890</v>
      </c>
    </row>
    <row r="48" spans="1:25" x14ac:dyDescent="0.25">
      <c r="A48" t="s">
        <v>3046</v>
      </c>
      <c r="B48">
        <v>118290.08</v>
      </c>
      <c r="C48">
        <v>0</v>
      </c>
      <c r="D48">
        <v>45913.07</v>
      </c>
      <c r="E48">
        <v>1242574.92</v>
      </c>
      <c r="F48">
        <v>231372.22</v>
      </c>
      <c r="J48">
        <v>49.26</v>
      </c>
      <c r="M48">
        <v>-1174353.6599999999</v>
      </c>
      <c r="N48">
        <v>3101072.39</v>
      </c>
      <c r="P48">
        <v>45125.31</v>
      </c>
      <c r="S48">
        <v>479693</v>
      </c>
      <c r="U48">
        <v>622452</v>
      </c>
      <c r="X48">
        <v>72335.77</v>
      </c>
      <c r="Y48">
        <v>44784.24</v>
      </c>
    </row>
    <row r="49" spans="1:25" x14ac:dyDescent="0.25">
      <c r="A49" t="s">
        <v>3047</v>
      </c>
      <c r="B49">
        <v>156596.95000000001</v>
      </c>
      <c r="C49">
        <v>0</v>
      </c>
      <c r="D49">
        <v>41734.21</v>
      </c>
      <c r="E49">
        <v>1500808.66</v>
      </c>
      <c r="F49">
        <v>631485.29</v>
      </c>
      <c r="J49">
        <v>139.62</v>
      </c>
      <c r="M49">
        <v>-159905.13</v>
      </c>
      <c r="N49">
        <v>2713140.37</v>
      </c>
      <c r="P49">
        <v>54331.74</v>
      </c>
      <c r="S49">
        <v>267152</v>
      </c>
      <c r="U49">
        <v>351934</v>
      </c>
      <c r="X49">
        <v>114268.99</v>
      </c>
      <c r="Y49">
        <v>51376.639999999999</v>
      </c>
    </row>
    <row r="50" spans="1:25" x14ac:dyDescent="0.25">
      <c r="A50" t="s">
        <v>3048</v>
      </c>
      <c r="B50">
        <v>499843.33</v>
      </c>
      <c r="C50">
        <v>0</v>
      </c>
      <c r="D50">
        <v>79306.649999999994</v>
      </c>
      <c r="E50">
        <v>98979.91</v>
      </c>
      <c r="F50">
        <v>215006.59</v>
      </c>
      <c r="G50">
        <v>0</v>
      </c>
      <c r="J50">
        <v>60.5</v>
      </c>
      <c r="M50">
        <v>3295998.96</v>
      </c>
      <c r="N50">
        <v>-2152655.08</v>
      </c>
      <c r="P50">
        <v>53074.28</v>
      </c>
      <c r="S50">
        <v>433923</v>
      </c>
      <c r="U50">
        <v>544778</v>
      </c>
      <c r="X50">
        <v>119744.66</v>
      </c>
      <c r="Y50">
        <v>18720.02</v>
      </c>
    </row>
    <row r="51" spans="1:25" x14ac:dyDescent="0.25">
      <c r="A51" t="s">
        <v>3176</v>
      </c>
      <c r="B51">
        <v>248897.87</v>
      </c>
      <c r="C51">
        <v>0</v>
      </c>
      <c r="D51">
        <v>30404.92</v>
      </c>
      <c r="E51">
        <v>107308.86</v>
      </c>
      <c r="F51">
        <v>686809.65</v>
      </c>
      <c r="J51">
        <v>0</v>
      </c>
      <c r="M51">
        <v>-1552766.34</v>
      </c>
      <c r="N51">
        <v>2872107.81</v>
      </c>
      <c r="P51">
        <v>48519.08</v>
      </c>
      <c r="S51">
        <v>266854</v>
      </c>
      <c r="U51">
        <v>341422</v>
      </c>
      <c r="X51">
        <v>93528.79</v>
      </c>
      <c r="Y51">
        <v>31354.959999999999</v>
      </c>
    </row>
    <row r="52" spans="1:25" x14ac:dyDescent="0.25">
      <c r="A52" t="s">
        <v>3049</v>
      </c>
      <c r="B52">
        <v>296278.59000000003</v>
      </c>
      <c r="C52">
        <v>0</v>
      </c>
      <c r="D52">
        <v>25625.89</v>
      </c>
      <c r="E52">
        <v>282137.34000000003</v>
      </c>
      <c r="F52">
        <v>118541.88</v>
      </c>
      <c r="M52">
        <v>-1353363.05</v>
      </c>
      <c r="N52">
        <v>2033236.3</v>
      </c>
      <c r="P52">
        <v>428637.04</v>
      </c>
      <c r="S52">
        <v>143180</v>
      </c>
      <c r="U52">
        <v>302900</v>
      </c>
      <c r="X52">
        <v>102833.47</v>
      </c>
      <c r="Y52">
        <v>16865.62</v>
      </c>
    </row>
    <row r="53" spans="1:25" x14ac:dyDescent="0.25">
      <c r="A53" t="s">
        <v>3050</v>
      </c>
      <c r="B53">
        <v>642131.26</v>
      </c>
      <c r="C53">
        <v>0</v>
      </c>
      <c r="D53">
        <v>53853.24</v>
      </c>
      <c r="E53">
        <v>1808710.71</v>
      </c>
      <c r="F53">
        <v>215577.22</v>
      </c>
      <c r="M53">
        <v>1963182.51</v>
      </c>
      <c r="N53">
        <v>575288.56999999995</v>
      </c>
      <c r="P53">
        <v>508342.2</v>
      </c>
      <c r="S53">
        <v>117100</v>
      </c>
      <c r="U53">
        <v>235564</v>
      </c>
      <c r="X53">
        <v>32432.49</v>
      </c>
      <c r="Y53">
        <v>55034.36</v>
      </c>
    </row>
    <row r="54" spans="1:25" x14ac:dyDescent="0.25">
      <c r="A54" t="s">
        <v>3051</v>
      </c>
      <c r="B54">
        <v>1325295.75</v>
      </c>
      <c r="C54">
        <v>0</v>
      </c>
      <c r="D54">
        <v>15462.18</v>
      </c>
      <c r="E54">
        <v>2163920.9900000002</v>
      </c>
      <c r="F54">
        <v>70454.27</v>
      </c>
      <c r="M54">
        <v>2124819.9900000002</v>
      </c>
      <c r="N54">
        <v>1317062.58</v>
      </c>
      <c r="P54">
        <v>398900.09</v>
      </c>
      <c r="S54">
        <v>213640</v>
      </c>
      <c r="U54">
        <v>343312</v>
      </c>
      <c r="X54">
        <v>26481.17</v>
      </c>
      <c r="Y54">
        <v>30531.3</v>
      </c>
    </row>
    <row r="55" spans="1:25" x14ac:dyDescent="0.25">
      <c r="A55" t="s">
        <v>3052</v>
      </c>
      <c r="B55">
        <v>349137.93</v>
      </c>
      <c r="C55">
        <v>9000</v>
      </c>
      <c r="D55">
        <v>34670.86</v>
      </c>
      <c r="E55">
        <v>6</v>
      </c>
      <c r="F55">
        <v>103967.12</v>
      </c>
      <c r="M55">
        <v>-1831658.39</v>
      </c>
      <c r="N55">
        <v>2202516.2599999998</v>
      </c>
      <c r="P55">
        <v>403611.02</v>
      </c>
      <c r="S55">
        <v>112760</v>
      </c>
      <c r="U55">
        <v>162981</v>
      </c>
      <c r="X55">
        <v>144917.92000000001</v>
      </c>
      <c r="Y55">
        <v>5133.0600000000004</v>
      </c>
    </row>
    <row r="56" spans="1:25" x14ac:dyDescent="0.25">
      <c r="A56" t="s">
        <v>3177</v>
      </c>
      <c r="B56">
        <v>961337.45</v>
      </c>
      <c r="C56">
        <v>0</v>
      </c>
      <c r="D56">
        <v>23735</v>
      </c>
      <c r="E56">
        <v>113070</v>
      </c>
      <c r="F56">
        <v>43833.37</v>
      </c>
      <c r="M56">
        <v>-1178267.3899999999</v>
      </c>
      <c r="N56">
        <v>2224684.62</v>
      </c>
      <c r="P56">
        <v>297935.8</v>
      </c>
      <c r="S56">
        <v>71980</v>
      </c>
      <c r="U56">
        <v>145940</v>
      </c>
      <c r="X56">
        <v>35946.89</v>
      </c>
      <c r="Y56">
        <v>15757.82</v>
      </c>
    </row>
    <row r="57" spans="1:25" x14ac:dyDescent="0.25">
      <c r="A57" t="s">
        <v>3053</v>
      </c>
      <c r="B57">
        <v>510710.32</v>
      </c>
      <c r="D57">
        <v>25996.68</v>
      </c>
      <c r="E57">
        <v>2378</v>
      </c>
      <c r="F57">
        <v>131636.32999999999</v>
      </c>
      <c r="J57">
        <v>2324.37</v>
      </c>
      <c r="M57">
        <v>-978926.71</v>
      </c>
      <c r="N57">
        <v>1546692.27</v>
      </c>
      <c r="P57">
        <v>14221.12</v>
      </c>
      <c r="S57">
        <v>517140</v>
      </c>
      <c r="T57">
        <v>281859.75</v>
      </c>
      <c r="U57">
        <v>636436</v>
      </c>
      <c r="X57">
        <v>23075.89</v>
      </c>
      <c r="Y57">
        <v>6778.58</v>
      </c>
    </row>
    <row r="58" spans="1:25" x14ac:dyDescent="0.25">
      <c r="A58" t="s">
        <v>3054</v>
      </c>
      <c r="B58">
        <v>480079.84</v>
      </c>
      <c r="D58">
        <v>22755.34</v>
      </c>
      <c r="E58">
        <v>1389428.05</v>
      </c>
      <c r="F58">
        <v>303487.64</v>
      </c>
      <c r="J58">
        <v>0</v>
      </c>
      <c r="M58">
        <v>1625540.76</v>
      </c>
      <c r="N58">
        <v>305399.93</v>
      </c>
      <c r="P58">
        <v>49356.87</v>
      </c>
      <c r="S58">
        <v>420440</v>
      </c>
      <c r="T58">
        <v>272114.93</v>
      </c>
      <c r="U58">
        <v>529302</v>
      </c>
      <c r="X58">
        <v>70384.08</v>
      </c>
      <c r="Y58">
        <v>9065.5400000000009</v>
      </c>
    </row>
    <row r="59" spans="1:25" x14ac:dyDescent="0.25">
      <c r="A59" t="s">
        <v>3055</v>
      </c>
      <c r="B59">
        <v>684461.04</v>
      </c>
      <c r="D59">
        <v>80153.69</v>
      </c>
      <c r="E59">
        <v>9</v>
      </c>
      <c r="F59">
        <v>46767.46</v>
      </c>
      <c r="J59">
        <v>-2672.48</v>
      </c>
      <c r="M59">
        <v>-932716.25</v>
      </c>
      <c r="N59">
        <v>1630025.76</v>
      </c>
      <c r="P59">
        <v>25971.31</v>
      </c>
      <c r="S59">
        <v>337620</v>
      </c>
      <c r="T59">
        <v>277009.5</v>
      </c>
      <c r="U59">
        <v>447673</v>
      </c>
      <c r="X59">
        <v>24365.46</v>
      </c>
      <c r="Y59">
        <v>8105.13</v>
      </c>
    </row>
    <row r="60" spans="1:25" x14ac:dyDescent="0.25">
      <c r="A60" t="s">
        <v>3056</v>
      </c>
      <c r="B60">
        <v>258738.45</v>
      </c>
      <c r="D60">
        <v>139017.04</v>
      </c>
      <c r="E60">
        <v>23511.97</v>
      </c>
      <c r="F60">
        <v>94163.63</v>
      </c>
      <c r="J60">
        <v>-121</v>
      </c>
      <c r="M60">
        <v>-2054890.4</v>
      </c>
      <c r="N60">
        <v>2454167.9500000002</v>
      </c>
      <c r="P60">
        <v>52841.21</v>
      </c>
      <c r="S60">
        <v>305056.13</v>
      </c>
      <c r="T60">
        <v>248893.5</v>
      </c>
      <c r="U60">
        <v>407408.13</v>
      </c>
      <c r="X60">
        <v>32863.43</v>
      </c>
      <c r="Y60">
        <v>10637.24</v>
      </c>
    </row>
    <row r="61" spans="1:25" x14ac:dyDescent="0.25">
      <c r="A61" t="s">
        <v>3057</v>
      </c>
      <c r="B61">
        <v>205242.4</v>
      </c>
      <c r="D61">
        <v>67100.55</v>
      </c>
      <c r="E61">
        <v>745642.45</v>
      </c>
      <c r="F61">
        <v>230268.11</v>
      </c>
      <c r="J61">
        <v>38.17</v>
      </c>
      <c r="M61">
        <v>-246401.46</v>
      </c>
      <c r="N61">
        <v>1419953.5</v>
      </c>
      <c r="P61">
        <v>17199.2</v>
      </c>
      <c r="S61">
        <v>225240</v>
      </c>
      <c r="T61">
        <v>222850.68</v>
      </c>
      <c r="U61">
        <v>326799</v>
      </c>
      <c r="X61">
        <v>21884.52</v>
      </c>
      <c r="Y61">
        <v>5455.56</v>
      </c>
    </row>
    <row r="62" spans="1:25" x14ac:dyDescent="0.25">
      <c r="A62" t="s">
        <v>3058</v>
      </c>
      <c r="B62">
        <v>270602</v>
      </c>
      <c r="D62">
        <v>22593.15</v>
      </c>
      <c r="E62">
        <v>441365.7</v>
      </c>
      <c r="F62">
        <v>169647.88</v>
      </c>
      <c r="J62">
        <v>5.9</v>
      </c>
      <c r="M62">
        <v>-1159716.75</v>
      </c>
      <c r="N62">
        <v>1982389.67</v>
      </c>
      <c r="P62">
        <v>11691.41</v>
      </c>
      <c r="S62">
        <v>273560</v>
      </c>
      <c r="T62">
        <v>220973</v>
      </c>
      <c r="U62">
        <v>356883</v>
      </c>
      <c r="X62">
        <v>19669.830000000002</v>
      </c>
      <c r="Y62">
        <v>6216.67</v>
      </c>
    </row>
    <row r="63" spans="1:25" x14ac:dyDescent="0.25">
      <c r="A63" t="s">
        <v>3059</v>
      </c>
      <c r="B63">
        <v>806061.61</v>
      </c>
      <c r="D63">
        <v>62647.23</v>
      </c>
      <c r="E63">
        <v>403625.18</v>
      </c>
      <c r="F63">
        <v>172583.21</v>
      </c>
      <c r="M63">
        <v>-106953.49</v>
      </c>
      <c r="N63">
        <v>1478254.91</v>
      </c>
      <c r="P63">
        <v>12490.6</v>
      </c>
      <c r="S63">
        <v>288300</v>
      </c>
      <c r="T63">
        <v>215334.75</v>
      </c>
      <c r="U63">
        <v>377951</v>
      </c>
      <c r="X63">
        <v>24601.040000000001</v>
      </c>
      <c r="Y63">
        <v>3470</v>
      </c>
    </row>
    <row r="64" spans="1:25" x14ac:dyDescent="0.25">
      <c r="A64" t="s">
        <v>3060</v>
      </c>
      <c r="B64">
        <v>368927.25</v>
      </c>
      <c r="D64">
        <v>54287.040000000001</v>
      </c>
      <c r="E64">
        <v>1456669.61</v>
      </c>
      <c r="F64">
        <v>11866.49</v>
      </c>
      <c r="G64">
        <v>5920.88</v>
      </c>
      <c r="J64">
        <v>60</v>
      </c>
      <c r="M64">
        <v>1396138.78</v>
      </c>
      <c r="N64">
        <v>424358.77</v>
      </c>
      <c r="P64">
        <v>15053.23</v>
      </c>
      <c r="S64">
        <v>396180</v>
      </c>
      <c r="T64">
        <v>238449.75</v>
      </c>
      <c r="U64">
        <v>489678</v>
      </c>
      <c r="X64">
        <v>34980.959999999999</v>
      </c>
      <c r="Y64">
        <v>19559.560000000001</v>
      </c>
    </row>
    <row r="65" spans="1:25" x14ac:dyDescent="0.25">
      <c r="A65" t="s">
        <v>3061</v>
      </c>
      <c r="B65">
        <v>246372.43</v>
      </c>
      <c r="D65">
        <v>29862.799999999999</v>
      </c>
      <c r="E65">
        <v>138364.04999999999</v>
      </c>
      <c r="F65">
        <v>13422.24</v>
      </c>
      <c r="J65">
        <v>4268.8599999999997</v>
      </c>
      <c r="M65">
        <v>-112963</v>
      </c>
      <c r="N65">
        <v>457634.96</v>
      </c>
      <c r="P65">
        <v>18608.259999999998</v>
      </c>
      <c r="S65">
        <v>273000</v>
      </c>
      <c r="T65">
        <v>214265.25</v>
      </c>
      <c r="U65">
        <v>356131</v>
      </c>
      <c r="X65">
        <v>29892.91</v>
      </c>
      <c r="Y65">
        <v>4281.3999999999996</v>
      </c>
    </row>
    <row r="66" spans="1:25" x14ac:dyDescent="0.25">
      <c r="A66" t="s">
        <v>3062</v>
      </c>
      <c r="B66">
        <v>446989.92</v>
      </c>
      <c r="D66">
        <v>118561.54</v>
      </c>
      <c r="E66">
        <v>4</v>
      </c>
      <c r="F66">
        <v>49085.85</v>
      </c>
      <c r="J66">
        <v>0</v>
      </c>
      <c r="M66">
        <v>-710761.06</v>
      </c>
      <c r="N66">
        <v>1208029.25</v>
      </c>
      <c r="P66">
        <v>23058.04</v>
      </c>
      <c r="S66">
        <v>288520</v>
      </c>
      <c r="T66">
        <v>284358.25</v>
      </c>
      <c r="U66">
        <v>410465</v>
      </c>
      <c r="X66">
        <v>24401.57</v>
      </c>
      <c r="Y66">
        <v>6769.1</v>
      </c>
    </row>
    <row r="67" spans="1:25" x14ac:dyDescent="0.25">
      <c r="A67" t="s">
        <v>3063</v>
      </c>
      <c r="B67">
        <v>376856.02</v>
      </c>
      <c r="D67">
        <v>48985.440000000002</v>
      </c>
      <c r="E67">
        <v>626996.6</v>
      </c>
      <c r="F67">
        <v>261159.21</v>
      </c>
      <c r="J67">
        <v>860</v>
      </c>
      <c r="L67">
        <v>-1130627.03</v>
      </c>
      <c r="M67">
        <v>5359.66</v>
      </c>
      <c r="N67">
        <v>2340789.7799999998</v>
      </c>
      <c r="P67">
        <v>12685.17</v>
      </c>
      <c r="S67">
        <v>310260</v>
      </c>
      <c r="T67">
        <v>215709.25</v>
      </c>
      <c r="U67">
        <v>386071</v>
      </c>
      <c r="X67">
        <v>20657.16</v>
      </c>
      <c r="Y67">
        <v>1309.58</v>
      </c>
    </row>
    <row r="68" spans="1:25" x14ac:dyDescent="0.25">
      <c r="A68" t="s">
        <v>3064</v>
      </c>
      <c r="B68">
        <v>220761.13</v>
      </c>
      <c r="D68">
        <v>56418.41</v>
      </c>
      <c r="E68">
        <v>82739</v>
      </c>
      <c r="F68">
        <v>317638.36</v>
      </c>
      <c r="J68">
        <v>5.9</v>
      </c>
      <c r="M68">
        <v>107520.52</v>
      </c>
      <c r="N68">
        <v>489048.9</v>
      </c>
      <c r="P68">
        <v>28700.2</v>
      </c>
      <c r="S68">
        <v>261560</v>
      </c>
      <c r="T68">
        <v>246933</v>
      </c>
      <c r="U68">
        <v>360546</v>
      </c>
      <c r="X68">
        <v>53577.5</v>
      </c>
      <c r="Y68">
        <v>2000.62</v>
      </c>
    </row>
    <row r="69" spans="1:25" x14ac:dyDescent="0.25">
      <c r="A69" t="s">
        <v>3178</v>
      </c>
      <c r="B69">
        <v>322588.21000000002</v>
      </c>
      <c r="D69">
        <v>62082.57</v>
      </c>
      <c r="E69">
        <v>1393030.9</v>
      </c>
      <c r="F69">
        <v>506202.1</v>
      </c>
      <c r="J69">
        <v>0</v>
      </c>
      <c r="M69">
        <v>-218064.43</v>
      </c>
      <c r="N69">
        <v>2396007.25</v>
      </c>
      <c r="P69">
        <v>40203.58</v>
      </c>
      <c r="S69">
        <v>514720</v>
      </c>
      <c r="T69">
        <v>282705.24</v>
      </c>
      <c r="U69">
        <v>635200</v>
      </c>
      <c r="X69">
        <v>31811.48</v>
      </c>
      <c r="Y69">
        <v>22368.880000000001</v>
      </c>
    </row>
    <row r="70" spans="1:25" x14ac:dyDescent="0.25">
      <c r="A70" t="s">
        <v>3189</v>
      </c>
      <c r="B70">
        <v>426644.13</v>
      </c>
      <c r="D70">
        <v>77978.02</v>
      </c>
      <c r="E70">
        <v>4235016.74</v>
      </c>
      <c r="F70">
        <v>5983.61</v>
      </c>
      <c r="J70">
        <v>107</v>
      </c>
      <c r="M70">
        <v>-1658286.97</v>
      </c>
      <c r="N70">
        <v>6403982.4100000001</v>
      </c>
      <c r="P70">
        <v>10143.299999999999</v>
      </c>
      <c r="S70">
        <v>255340</v>
      </c>
      <c r="T70">
        <v>190267.5</v>
      </c>
      <c r="U70">
        <v>321330</v>
      </c>
      <c r="W70">
        <v>2500</v>
      </c>
      <c r="X70">
        <v>46094.62</v>
      </c>
      <c r="Y70">
        <v>47118.62</v>
      </c>
    </row>
    <row r="71" spans="1:25" x14ac:dyDescent="0.25">
      <c r="A71" t="s">
        <v>3065</v>
      </c>
      <c r="B71">
        <v>427185.06</v>
      </c>
      <c r="C71">
        <v>0</v>
      </c>
      <c r="D71">
        <v>424875.73</v>
      </c>
      <c r="E71">
        <v>659688.56000000006</v>
      </c>
      <c r="F71">
        <v>-6977.49</v>
      </c>
      <c r="J71">
        <v>296</v>
      </c>
      <c r="M71">
        <v>-651663.09</v>
      </c>
      <c r="N71">
        <v>2227185.62</v>
      </c>
      <c r="P71">
        <v>245652.47</v>
      </c>
      <c r="S71">
        <v>658530</v>
      </c>
      <c r="U71">
        <v>774603</v>
      </c>
      <c r="X71">
        <v>120308.98</v>
      </c>
      <c r="Y71">
        <v>14534.66</v>
      </c>
    </row>
    <row r="72" spans="1:25" x14ac:dyDescent="0.25">
      <c r="A72" t="s">
        <v>3066</v>
      </c>
      <c r="B72">
        <v>632198.49</v>
      </c>
      <c r="C72">
        <v>0</v>
      </c>
      <c r="D72">
        <v>434083.21</v>
      </c>
      <c r="E72">
        <v>195241.67</v>
      </c>
      <c r="F72">
        <v>-3317.04</v>
      </c>
      <c r="J72">
        <v>3034.5</v>
      </c>
      <c r="M72">
        <v>-2682010.44</v>
      </c>
      <c r="N72">
        <v>4014093.13</v>
      </c>
      <c r="P72">
        <v>189939.82</v>
      </c>
      <c r="S72">
        <v>411050</v>
      </c>
      <c r="U72">
        <v>525409.79</v>
      </c>
      <c r="X72">
        <v>72824.710000000006</v>
      </c>
      <c r="Y72">
        <v>15253.68</v>
      </c>
    </row>
    <row r="73" spans="1:25" x14ac:dyDescent="0.25">
      <c r="A73" t="s">
        <v>3067</v>
      </c>
      <c r="B73">
        <v>663645.65</v>
      </c>
      <c r="C73">
        <v>0</v>
      </c>
      <c r="D73">
        <v>73199.81</v>
      </c>
      <c r="E73">
        <v>-45711.61</v>
      </c>
      <c r="F73">
        <v>126388.49</v>
      </c>
      <c r="M73">
        <v>-1208337.76</v>
      </c>
      <c r="N73">
        <v>2082417.38</v>
      </c>
      <c r="P73">
        <v>183053.64</v>
      </c>
      <c r="S73">
        <v>546660</v>
      </c>
      <c r="U73">
        <v>661960.07999999996</v>
      </c>
      <c r="X73">
        <v>60757.24</v>
      </c>
      <c r="Y73">
        <v>1866.1</v>
      </c>
    </row>
    <row r="74" spans="1:25" x14ac:dyDescent="0.25">
      <c r="A74" t="s">
        <v>3068</v>
      </c>
      <c r="B74">
        <v>474272.27</v>
      </c>
      <c r="C74">
        <v>0</v>
      </c>
      <c r="D74">
        <v>129779.36</v>
      </c>
      <c r="E74">
        <v>4</v>
      </c>
      <c r="F74">
        <v>253706.37</v>
      </c>
      <c r="M74">
        <v>-1177719.31</v>
      </c>
      <c r="N74">
        <v>2028298.74</v>
      </c>
      <c r="P74">
        <v>249674.39</v>
      </c>
      <c r="S74">
        <v>485520</v>
      </c>
      <c r="U74">
        <v>603025</v>
      </c>
      <c r="X74">
        <v>59682.26</v>
      </c>
      <c r="Y74">
        <v>5297.06</v>
      </c>
    </row>
    <row r="75" spans="1:25" x14ac:dyDescent="0.25">
      <c r="A75" t="s">
        <v>3069</v>
      </c>
      <c r="B75">
        <v>181962.99</v>
      </c>
      <c r="C75">
        <v>0</v>
      </c>
      <c r="D75">
        <v>63371</v>
      </c>
      <c r="E75">
        <v>-60857.25</v>
      </c>
      <c r="F75">
        <v>84000.39</v>
      </c>
      <c r="M75">
        <v>-2243773.7000000002</v>
      </c>
      <c r="N75">
        <v>2569886.96</v>
      </c>
      <c r="P75">
        <v>167419.32999999999</v>
      </c>
      <c r="R75">
        <v>87.74</v>
      </c>
      <c r="S75">
        <v>437110</v>
      </c>
      <c r="U75">
        <v>560394</v>
      </c>
      <c r="X75">
        <v>34100.04</v>
      </c>
      <c r="Y75">
        <v>1871.66</v>
      </c>
    </row>
    <row r="76" spans="1:25" x14ac:dyDescent="0.25">
      <c r="A76" t="s">
        <v>3070</v>
      </c>
      <c r="B76">
        <v>519976.27</v>
      </c>
      <c r="C76">
        <v>0</v>
      </c>
      <c r="D76">
        <v>42831.01</v>
      </c>
      <c r="E76">
        <v>-114804.99</v>
      </c>
      <c r="F76">
        <v>-77203.679999999993</v>
      </c>
      <c r="M76">
        <v>-1057340.58</v>
      </c>
      <c r="N76">
        <v>1423307.83</v>
      </c>
      <c r="P76">
        <v>201485.7</v>
      </c>
      <c r="R76">
        <v>695.02</v>
      </c>
      <c r="S76">
        <v>343770</v>
      </c>
      <c r="U76">
        <v>440866</v>
      </c>
      <c r="X76">
        <v>27698.080000000002</v>
      </c>
      <c r="Y76">
        <v>12667.78</v>
      </c>
    </row>
    <row r="77" spans="1:25" x14ac:dyDescent="0.25">
      <c r="A77" t="s">
        <v>3179</v>
      </c>
      <c r="B77">
        <v>418035.67</v>
      </c>
      <c r="C77">
        <v>0</v>
      </c>
      <c r="D77">
        <v>284037.94</v>
      </c>
      <c r="E77">
        <v>-116370.59</v>
      </c>
      <c r="F77">
        <v>8902.84</v>
      </c>
      <c r="J77">
        <v>768.39</v>
      </c>
      <c r="M77">
        <v>-1415934.05</v>
      </c>
      <c r="N77">
        <v>2051654.89</v>
      </c>
      <c r="P77">
        <v>162375.79</v>
      </c>
      <c r="S77">
        <v>420020</v>
      </c>
      <c r="U77">
        <v>518402</v>
      </c>
      <c r="X77">
        <v>51948</v>
      </c>
      <c r="Y77">
        <v>1241.6600000000001</v>
      </c>
    </row>
    <row r="78" spans="1:25" x14ac:dyDescent="0.25">
      <c r="A78" t="s">
        <v>3071</v>
      </c>
      <c r="B78">
        <v>213389.62</v>
      </c>
      <c r="C78">
        <v>0</v>
      </c>
      <c r="D78">
        <v>49984.94</v>
      </c>
      <c r="E78">
        <v>672325.06</v>
      </c>
      <c r="F78">
        <v>17474.060000000001</v>
      </c>
      <c r="J78">
        <v>0</v>
      </c>
      <c r="M78">
        <v>-627936.68000000005</v>
      </c>
      <c r="N78">
        <v>1625943.2</v>
      </c>
      <c r="P78">
        <v>210292.47</v>
      </c>
      <c r="S78">
        <v>201740</v>
      </c>
      <c r="U78">
        <v>277964</v>
      </c>
      <c r="X78">
        <v>113591.31</v>
      </c>
      <c r="Y78">
        <v>34205</v>
      </c>
    </row>
    <row r="79" spans="1:25" x14ac:dyDescent="0.25">
      <c r="A79" t="s">
        <v>3072</v>
      </c>
      <c r="B79">
        <v>351200.99</v>
      </c>
      <c r="C79">
        <v>0</v>
      </c>
      <c r="D79">
        <v>45762.5</v>
      </c>
      <c r="E79">
        <v>382280.43</v>
      </c>
      <c r="F79">
        <v>34481.06</v>
      </c>
      <c r="M79">
        <v>-974111.54</v>
      </c>
      <c r="N79">
        <v>1700209.39</v>
      </c>
      <c r="P79">
        <v>286737.57</v>
      </c>
      <c r="Q79">
        <v>138000</v>
      </c>
      <c r="S79">
        <v>295770</v>
      </c>
      <c r="U79">
        <v>402759</v>
      </c>
      <c r="X79">
        <v>145585.96</v>
      </c>
      <c r="Y79">
        <v>17015.48</v>
      </c>
    </row>
    <row r="80" spans="1:25" x14ac:dyDescent="0.25">
      <c r="A80" t="s">
        <v>3073</v>
      </c>
      <c r="B80">
        <v>405276.06</v>
      </c>
      <c r="C80">
        <v>0</v>
      </c>
      <c r="D80">
        <v>60870.82</v>
      </c>
      <c r="E80">
        <v>483687.81</v>
      </c>
      <c r="F80">
        <v>17944.68</v>
      </c>
      <c r="J80">
        <v>279.5</v>
      </c>
      <c r="M80">
        <v>-583035.37</v>
      </c>
      <c r="N80">
        <v>1448416.88</v>
      </c>
      <c r="P80">
        <v>268687.69</v>
      </c>
      <c r="Q80">
        <v>36000</v>
      </c>
      <c r="S80">
        <v>317340</v>
      </c>
      <c r="U80">
        <v>388201</v>
      </c>
      <c r="X80">
        <v>65443.51</v>
      </c>
      <c r="Y80">
        <v>31679.82</v>
      </c>
    </row>
    <row r="81" spans="1:25" x14ac:dyDescent="0.25">
      <c r="A81" t="s">
        <v>3074</v>
      </c>
      <c r="B81">
        <v>340754.67</v>
      </c>
      <c r="C81">
        <v>0</v>
      </c>
      <c r="D81">
        <v>22805.42</v>
      </c>
      <c r="E81">
        <v>374923.43</v>
      </c>
      <c r="F81">
        <v>36963.24</v>
      </c>
      <c r="H81">
        <v>0</v>
      </c>
      <c r="J81">
        <v>470</v>
      </c>
      <c r="M81">
        <v>-1169850.67</v>
      </c>
      <c r="N81">
        <v>2079850.72</v>
      </c>
      <c r="P81">
        <v>227616.98</v>
      </c>
      <c r="S81">
        <v>281210</v>
      </c>
      <c r="U81">
        <v>362717</v>
      </c>
      <c r="X81">
        <v>86026.01</v>
      </c>
      <c r="Y81">
        <v>151712.26</v>
      </c>
    </row>
    <row r="82" spans="1:25" x14ac:dyDescent="0.25">
      <c r="A82" t="s">
        <v>3075</v>
      </c>
      <c r="B82">
        <v>390068.13</v>
      </c>
      <c r="C82">
        <v>32970</v>
      </c>
      <c r="D82">
        <v>27886.81</v>
      </c>
      <c r="E82">
        <v>456622.24</v>
      </c>
      <c r="F82">
        <v>45907.44</v>
      </c>
      <c r="M82">
        <v>-604942.34</v>
      </c>
      <c r="N82">
        <v>1478004.6</v>
      </c>
      <c r="P82">
        <v>257171.17</v>
      </c>
      <c r="S82">
        <v>178070</v>
      </c>
      <c r="U82">
        <v>221442</v>
      </c>
      <c r="X82">
        <v>59707.56</v>
      </c>
      <c r="Y82">
        <v>38174.25</v>
      </c>
    </row>
    <row r="83" spans="1:25" x14ac:dyDescent="0.25">
      <c r="A83" t="s">
        <v>3076</v>
      </c>
      <c r="B83">
        <v>352727.66</v>
      </c>
      <c r="C83">
        <v>0</v>
      </c>
      <c r="D83">
        <v>75366.33</v>
      </c>
      <c r="E83">
        <v>339598.9</v>
      </c>
      <c r="F83">
        <v>577542.22</v>
      </c>
      <c r="M83">
        <v>-468707.54</v>
      </c>
      <c r="N83">
        <v>1774409.19</v>
      </c>
      <c r="P83">
        <v>317747.61</v>
      </c>
      <c r="S83">
        <v>311210</v>
      </c>
      <c r="U83">
        <v>439602</v>
      </c>
      <c r="X83">
        <v>73265.820000000007</v>
      </c>
      <c r="Y83">
        <v>38331.33</v>
      </c>
    </row>
    <row r="84" spans="1:25" x14ac:dyDescent="0.25">
      <c r="A84" t="s">
        <v>3077</v>
      </c>
      <c r="B84">
        <v>127220.16</v>
      </c>
      <c r="C84">
        <v>0</v>
      </c>
      <c r="D84">
        <v>62930.95</v>
      </c>
      <c r="E84">
        <v>632168.41</v>
      </c>
      <c r="F84">
        <v>27147.05</v>
      </c>
      <c r="M84">
        <v>-729108.34</v>
      </c>
      <c r="N84">
        <v>1568940.19</v>
      </c>
      <c r="P84">
        <v>285484.37</v>
      </c>
      <c r="S84">
        <v>417250</v>
      </c>
      <c r="U84">
        <v>518152</v>
      </c>
      <c r="X84">
        <v>80641.25</v>
      </c>
      <c r="Y84">
        <v>29393.4</v>
      </c>
    </row>
    <row r="85" spans="1:25" x14ac:dyDescent="0.25">
      <c r="A85" t="s">
        <v>3078</v>
      </c>
      <c r="B85">
        <v>417383.62</v>
      </c>
      <c r="C85">
        <v>0</v>
      </c>
      <c r="D85">
        <v>20771.78</v>
      </c>
      <c r="E85">
        <v>293923.84000000003</v>
      </c>
      <c r="F85">
        <v>9966.6299999999992</v>
      </c>
      <c r="M85">
        <v>-857620.83</v>
      </c>
      <c r="N85">
        <v>1499346.49</v>
      </c>
      <c r="P85">
        <v>253931.04</v>
      </c>
      <c r="Q85">
        <v>30000</v>
      </c>
      <c r="S85">
        <v>302100</v>
      </c>
      <c r="U85">
        <v>356023</v>
      </c>
      <c r="X85">
        <v>71198.289999999994</v>
      </c>
      <c r="Y85">
        <v>19114.54</v>
      </c>
    </row>
    <row r="86" spans="1:25" x14ac:dyDescent="0.25">
      <c r="A86" t="s">
        <v>3185</v>
      </c>
      <c r="B86">
        <v>271385.93</v>
      </c>
      <c r="C86">
        <v>0</v>
      </c>
      <c r="D86">
        <v>11731.96</v>
      </c>
      <c r="E86">
        <v>408651.14</v>
      </c>
      <c r="F86">
        <v>15028</v>
      </c>
      <c r="J86">
        <v>0</v>
      </c>
      <c r="M86">
        <v>-1687938.17</v>
      </c>
      <c r="N86">
        <v>2293429.0699999998</v>
      </c>
      <c r="P86">
        <v>182453.87</v>
      </c>
      <c r="Q86">
        <v>60000</v>
      </c>
      <c r="S86">
        <v>131390</v>
      </c>
      <c r="U86">
        <v>167949</v>
      </c>
      <c r="X86">
        <v>48335.42</v>
      </c>
      <c r="Y86">
        <v>17878.32</v>
      </c>
    </row>
    <row r="87" spans="1:25" x14ac:dyDescent="0.25">
      <c r="A87" t="s">
        <v>3079</v>
      </c>
      <c r="B87">
        <v>467506.03</v>
      </c>
      <c r="C87">
        <v>0</v>
      </c>
      <c r="D87">
        <v>48090.239999999998</v>
      </c>
      <c r="E87">
        <v>446728.91</v>
      </c>
      <c r="F87">
        <v>73669.75</v>
      </c>
      <c r="M87">
        <v>1135463.68</v>
      </c>
      <c r="P87">
        <v>30381.3</v>
      </c>
      <c r="S87">
        <v>247440</v>
      </c>
      <c r="U87">
        <v>293320</v>
      </c>
      <c r="X87">
        <v>51373.83</v>
      </c>
      <c r="Y87">
        <v>12371.22</v>
      </c>
    </row>
    <row r="88" spans="1:25" x14ac:dyDescent="0.25">
      <c r="A88" t="s">
        <v>3080</v>
      </c>
      <c r="B88">
        <v>352174.92</v>
      </c>
      <c r="C88">
        <v>0</v>
      </c>
      <c r="D88">
        <v>6694.75</v>
      </c>
      <c r="E88">
        <v>2160541.11</v>
      </c>
      <c r="F88">
        <v>70502.38</v>
      </c>
      <c r="M88">
        <v>2670277.84</v>
      </c>
      <c r="P88">
        <v>20397.98</v>
      </c>
      <c r="S88">
        <v>200740</v>
      </c>
      <c r="U88">
        <v>249101</v>
      </c>
      <c r="X88">
        <v>31152.48</v>
      </c>
      <c r="Y88">
        <v>6899.18</v>
      </c>
    </row>
    <row r="89" spans="1:25" x14ac:dyDescent="0.25">
      <c r="A89" t="s">
        <v>3081</v>
      </c>
      <c r="B89">
        <v>875839.06</v>
      </c>
      <c r="C89">
        <v>0</v>
      </c>
      <c r="D89">
        <v>11660.32</v>
      </c>
      <c r="E89">
        <v>2017079.64</v>
      </c>
      <c r="F89">
        <v>-38446.620000000003</v>
      </c>
      <c r="M89">
        <v>2724094.23</v>
      </c>
      <c r="P89">
        <v>20149.599999999999</v>
      </c>
      <c r="Q89">
        <v>229440</v>
      </c>
      <c r="S89">
        <v>364500</v>
      </c>
      <c r="U89">
        <v>389346</v>
      </c>
      <c r="X89">
        <v>42624.71</v>
      </c>
      <c r="Y89">
        <v>25755.72</v>
      </c>
    </row>
    <row r="90" spans="1:25" x14ac:dyDescent="0.25">
      <c r="A90" t="s">
        <v>3174</v>
      </c>
      <c r="B90">
        <v>179564.54</v>
      </c>
      <c r="C90">
        <v>0</v>
      </c>
      <c r="D90">
        <v>11380.55</v>
      </c>
      <c r="E90">
        <v>218175.15</v>
      </c>
      <c r="F90">
        <v>46411.32</v>
      </c>
      <c r="M90">
        <v>516568.53</v>
      </c>
      <c r="P90">
        <v>16060.4</v>
      </c>
      <c r="S90">
        <v>155030</v>
      </c>
      <c r="U90">
        <v>179240</v>
      </c>
      <c r="X90">
        <v>33409.910000000003</v>
      </c>
      <c r="Y90">
        <v>8752.4599999999991</v>
      </c>
    </row>
    <row r="91" spans="1:25" x14ac:dyDescent="0.25">
      <c r="A91" t="s">
        <v>3082</v>
      </c>
      <c r="B91">
        <v>314349.51</v>
      </c>
      <c r="C91">
        <v>0</v>
      </c>
      <c r="D91">
        <v>79451.429999999993</v>
      </c>
      <c r="E91">
        <v>266063.7</v>
      </c>
      <c r="F91">
        <v>-1058.96</v>
      </c>
      <c r="J91">
        <v>56.07</v>
      </c>
      <c r="M91">
        <v>-1777299.81</v>
      </c>
      <c r="N91">
        <v>2452917.63</v>
      </c>
      <c r="P91">
        <v>184373.25</v>
      </c>
      <c r="S91">
        <v>278640</v>
      </c>
      <c r="T91">
        <v>3000</v>
      </c>
      <c r="U91">
        <v>357446</v>
      </c>
      <c r="V91">
        <v>3000</v>
      </c>
      <c r="X91">
        <v>96848</v>
      </c>
      <c r="Y91">
        <v>1099.96</v>
      </c>
    </row>
    <row r="92" spans="1:25" x14ac:dyDescent="0.25">
      <c r="A92" t="s">
        <v>3083</v>
      </c>
      <c r="B92">
        <v>68381.279999999999</v>
      </c>
      <c r="C92">
        <v>0</v>
      </c>
      <c r="D92">
        <v>27722.41</v>
      </c>
      <c r="E92">
        <v>5</v>
      </c>
      <c r="F92">
        <v>45017.95</v>
      </c>
      <c r="J92">
        <v>46.73</v>
      </c>
      <c r="M92">
        <v>-1839967.35</v>
      </c>
      <c r="N92">
        <v>1997915.47</v>
      </c>
      <c r="P92">
        <v>184373.25</v>
      </c>
      <c r="S92">
        <v>278640</v>
      </c>
      <c r="T92">
        <v>3000</v>
      </c>
      <c r="U92">
        <v>357446</v>
      </c>
      <c r="V92">
        <v>3000</v>
      </c>
      <c r="X92">
        <v>96848</v>
      </c>
      <c r="Y92">
        <v>1099.96</v>
      </c>
    </row>
    <row r="93" spans="1:25" x14ac:dyDescent="0.25">
      <c r="A93" t="s">
        <v>3084</v>
      </c>
      <c r="B93">
        <v>52885.97</v>
      </c>
      <c r="C93">
        <v>0</v>
      </c>
      <c r="D93">
        <v>46062.9</v>
      </c>
      <c r="E93">
        <v>5</v>
      </c>
      <c r="F93">
        <v>138791.73000000001</v>
      </c>
      <c r="J93">
        <v>46.73</v>
      </c>
      <c r="M93">
        <v>-1900021.98</v>
      </c>
      <c r="N93">
        <v>2154589.06</v>
      </c>
      <c r="P93">
        <v>184373.25</v>
      </c>
      <c r="S93">
        <v>278640</v>
      </c>
      <c r="T93">
        <v>3000</v>
      </c>
      <c r="U93">
        <v>357446</v>
      </c>
      <c r="V93">
        <v>3000</v>
      </c>
      <c r="X93">
        <v>96848</v>
      </c>
      <c r="Y93">
        <v>1099.96</v>
      </c>
    </row>
    <row r="94" spans="1:25" x14ac:dyDescent="0.25">
      <c r="A94" t="s">
        <v>3085</v>
      </c>
      <c r="B94">
        <v>375467.29</v>
      </c>
      <c r="C94">
        <v>0</v>
      </c>
      <c r="D94">
        <v>20050.96</v>
      </c>
      <c r="E94">
        <v>3</v>
      </c>
      <c r="F94">
        <v>8510.8700000000008</v>
      </c>
      <c r="J94">
        <v>-453.27</v>
      </c>
      <c r="M94">
        <v>-257926.3</v>
      </c>
      <c r="N94">
        <v>679279.9</v>
      </c>
      <c r="P94">
        <v>184373.25</v>
      </c>
      <c r="S94">
        <v>278640</v>
      </c>
      <c r="T94">
        <v>3000</v>
      </c>
      <c r="U94">
        <v>357446</v>
      </c>
      <c r="V94">
        <v>3000</v>
      </c>
      <c r="X94">
        <v>96848</v>
      </c>
      <c r="Y94">
        <v>1099.96</v>
      </c>
    </row>
    <row r="95" spans="1:25" x14ac:dyDescent="0.25">
      <c r="A95" t="s">
        <v>3086</v>
      </c>
      <c r="B95">
        <v>278107.90999999997</v>
      </c>
      <c r="C95">
        <v>0</v>
      </c>
      <c r="D95">
        <v>68740.149999999994</v>
      </c>
      <c r="E95">
        <v>4043.72</v>
      </c>
      <c r="F95">
        <v>69702.740000000005</v>
      </c>
      <c r="J95">
        <v>46.73</v>
      </c>
      <c r="M95">
        <v>-1928458.6</v>
      </c>
      <c r="N95">
        <v>2305013.7999999998</v>
      </c>
      <c r="P95">
        <v>245234.05</v>
      </c>
      <c r="S95">
        <v>469530</v>
      </c>
      <c r="T95">
        <v>5500</v>
      </c>
      <c r="U95">
        <v>550836</v>
      </c>
      <c r="V95">
        <v>3000</v>
      </c>
      <c r="X95">
        <v>96848</v>
      </c>
      <c r="Y95">
        <v>1099.96</v>
      </c>
    </row>
    <row r="96" spans="1:25" x14ac:dyDescent="0.25">
      <c r="A96" t="s">
        <v>3087</v>
      </c>
      <c r="B96">
        <v>371113.55</v>
      </c>
      <c r="C96">
        <v>0</v>
      </c>
      <c r="D96">
        <v>41465.050000000003</v>
      </c>
      <c r="E96">
        <v>4</v>
      </c>
      <c r="F96">
        <v>5588.92</v>
      </c>
      <c r="J96">
        <v>302.87</v>
      </c>
      <c r="M96">
        <v>167918.86</v>
      </c>
      <c r="N96">
        <v>266818</v>
      </c>
      <c r="P96">
        <v>184373.25</v>
      </c>
      <c r="S96">
        <v>278640</v>
      </c>
      <c r="T96">
        <v>3000</v>
      </c>
      <c r="U96">
        <v>357446</v>
      </c>
      <c r="V96">
        <v>3000</v>
      </c>
      <c r="X96">
        <v>96848</v>
      </c>
      <c r="Y96">
        <v>1099.96</v>
      </c>
    </row>
    <row r="97" spans="1:25" x14ac:dyDescent="0.25">
      <c r="A97" t="s">
        <v>3088</v>
      </c>
      <c r="B97">
        <v>234315.13</v>
      </c>
      <c r="C97">
        <v>0</v>
      </c>
      <c r="D97">
        <v>27584.14</v>
      </c>
      <c r="E97">
        <v>34106</v>
      </c>
      <c r="F97">
        <v>70789.070000000007</v>
      </c>
      <c r="J97">
        <v>2033.64</v>
      </c>
      <c r="M97">
        <v>-1495769.9</v>
      </c>
      <c r="N97">
        <v>1877398.81</v>
      </c>
      <c r="P97">
        <v>184373.25</v>
      </c>
      <c r="S97">
        <v>278640</v>
      </c>
      <c r="T97">
        <v>3000</v>
      </c>
      <c r="U97">
        <v>357446</v>
      </c>
      <c r="V97">
        <v>3000</v>
      </c>
      <c r="X97">
        <v>96848</v>
      </c>
      <c r="Y97">
        <v>1099.96</v>
      </c>
    </row>
    <row r="98" spans="1:25" x14ac:dyDescent="0.25">
      <c r="A98" t="s">
        <v>3089</v>
      </c>
      <c r="B98">
        <v>47037.56</v>
      </c>
      <c r="C98">
        <v>0</v>
      </c>
      <c r="D98">
        <v>52313.64</v>
      </c>
      <c r="E98">
        <v>473771.63</v>
      </c>
      <c r="F98">
        <v>-1068.9100000000001</v>
      </c>
      <c r="J98">
        <v>702.48</v>
      </c>
      <c r="M98">
        <v>-216721.96</v>
      </c>
      <c r="N98">
        <v>804941.61</v>
      </c>
      <c r="P98">
        <v>184373.25</v>
      </c>
      <c r="S98">
        <v>278640</v>
      </c>
      <c r="T98">
        <v>3000</v>
      </c>
      <c r="U98">
        <v>357446</v>
      </c>
      <c r="V98">
        <v>3000</v>
      </c>
      <c r="X98">
        <v>96848</v>
      </c>
      <c r="Y98">
        <v>1099.96</v>
      </c>
    </row>
    <row r="99" spans="1:25" x14ac:dyDescent="0.25">
      <c r="A99" t="s">
        <v>3090</v>
      </c>
      <c r="B99">
        <v>229744.51</v>
      </c>
      <c r="C99">
        <v>0</v>
      </c>
      <c r="D99">
        <v>24408.51</v>
      </c>
      <c r="E99">
        <v>3</v>
      </c>
      <c r="F99">
        <v>3399.48</v>
      </c>
      <c r="J99">
        <v>426.73</v>
      </c>
      <c r="M99">
        <v>-2269555.08</v>
      </c>
      <c r="N99">
        <v>2543552.06</v>
      </c>
      <c r="P99">
        <v>184373.25</v>
      </c>
      <c r="S99">
        <v>278640</v>
      </c>
      <c r="T99">
        <v>3000</v>
      </c>
      <c r="U99">
        <v>357446</v>
      </c>
      <c r="V99">
        <v>3000</v>
      </c>
      <c r="X99">
        <v>96848</v>
      </c>
      <c r="Y99">
        <v>1099.96</v>
      </c>
    </row>
    <row r="100" spans="1:25" x14ac:dyDescent="0.25">
      <c r="A100" t="s">
        <v>3091</v>
      </c>
      <c r="B100">
        <v>302355.96999999997</v>
      </c>
      <c r="C100">
        <v>0</v>
      </c>
      <c r="D100">
        <v>27462.89</v>
      </c>
      <c r="E100">
        <v>51905.64</v>
      </c>
      <c r="F100">
        <v>134637.32</v>
      </c>
      <c r="J100">
        <v>1307.48</v>
      </c>
      <c r="M100">
        <v>-1176848.45</v>
      </c>
      <c r="N100">
        <v>1708771</v>
      </c>
      <c r="P100">
        <v>184373.25</v>
      </c>
      <c r="S100">
        <v>278640</v>
      </c>
      <c r="T100">
        <v>3000</v>
      </c>
      <c r="U100">
        <v>357446</v>
      </c>
      <c r="V100">
        <v>3000</v>
      </c>
      <c r="X100">
        <v>96848</v>
      </c>
      <c r="Y100">
        <v>1099.96</v>
      </c>
    </row>
    <row r="101" spans="1:25" x14ac:dyDescent="0.25">
      <c r="A101" t="s">
        <v>3092</v>
      </c>
      <c r="B101">
        <v>97629.13</v>
      </c>
      <c r="C101">
        <v>0</v>
      </c>
      <c r="D101">
        <v>62727.42</v>
      </c>
      <c r="E101">
        <v>59272.9</v>
      </c>
      <c r="F101">
        <v>-70488.94</v>
      </c>
      <c r="J101">
        <v>1979.58</v>
      </c>
      <c r="M101">
        <v>-2102031.17</v>
      </c>
      <c r="N101">
        <v>2266060.31</v>
      </c>
      <c r="P101">
        <v>184373.25</v>
      </c>
      <c r="S101">
        <v>278640</v>
      </c>
      <c r="T101">
        <v>3000</v>
      </c>
      <c r="U101">
        <v>357446</v>
      </c>
      <c r="V101">
        <v>3000</v>
      </c>
      <c r="X101">
        <v>96848</v>
      </c>
      <c r="Y101">
        <v>1099.96</v>
      </c>
    </row>
    <row r="102" spans="1:25" x14ac:dyDescent="0.25">
      <c r="A102" t="s">
        <v>3093</v>
      </c>
      <c r="B102">
        <v>78975.41</v>
      </c>
      <c r="C102">
        <v>0</v>
      </c>
      <c r="D102">
        <v>12252.23</v>
      </c>
      <c r="E102">
        <v>4</v>
      </c>
      <c r="F102">
        <v>2961.78</v>
      </c>
      <c r="J102">
        <v>46.73</v>
      </c>
      <c r="M102">
        <v>-692972.73</v>
      </c>
      <c r="N102">
        <v>803987.63</v>
      </c>
      <c r="P102">
        <v>184373.25</v>
      </c>
      <c r="S102">
        <v>278640</v>
      </c>
      <c r="T102">
        <v>3000</v>
      </c>
      <c r="U102">
        <v>357446</v>
      </c>
      <c r="V102">
        <v>3000</v>
      </c>
      <c r="X102">
        <v>96848</v>
      </c>
      <c r="Y102">
        <v>1099.96</v>
      </c>
    </row>
    <row r="103" spans="1:25" x14ac:dyDescent="0.25">
      <c r="A103" t="s">
        <v>3094</v>
      </c>
      <c r="B103">
        <v>425896.78</v>
      </c>
      <c r="C103">
        <v>0</v>
      </c>
      <c r="D103">
        <v>35119.72</v>
      </c>
      <c r="E103">
        <v>60965.279999999999</v>
      </c>
      <c r="F103">
        <v>2693.76</v>
      </c>
      <c r="J103">
        <v>46.73</v>
      </c>
      <c r="M103">
        <v>-2440959.6</v>
      </c>
      <c r="N103">
        <v>2982456.62</v>
      </c>
      <c r="P103">
        <v>184373.25</v>
      </c>
      <c r="S103">
        <v>278640</v>
      </c>
      <c r="T103">
        <v>3000</v>
      </c>
      <c r="U103">
        <v>357446</v>
      </c>
      <c r="V103">
        <v>3000</v>
      </c>
      <c r="X103">
        <v>96848</v>
      </c>
      <c r="Y103">
        <v>1099.96</v>
      </c>
    </row>
    <row r="104" spans="1:25" x14ac:dyDescent="0.25">
      <c r="A104" t="s">
        <v>3095</v>
      </c>
      <c r="B104">
        <v>117448.51</v>
      </c>
      <c r="C104">
        <v>0</v>
      </c>
      <c r="D104">
        <v>23398.41</v>
      </c>
      <c r="E104">
        <v>5</v>
      </c>
      <c r="F104">
        <v>202467.38</v>
      </c>
      <c r="J104">
        <v>187.9</v>
      </c>
      <c r="M104">
        <v>-1736504.39</v>
      </c>
      <c r="N104">
        <v>2096504</v>
      </c>
      <c r="P104">
        <v>184373.25</v>
      </c>
      <c r="S104">
        <v>278640</v>
      </c>
      <c r="T104">
        <v>3000</v>
      </c>
      <c r="U104">
        <v>357446</v>
      </c>
      <c r="V104">
        <v>3000</v>
      </c>
      <c r="X104">
        <v>96848</v>
      </c>
      <c r="Y104">
        <v>1099.96</v>
      </c>
    </row>
    <row r="105" spans="1:25" x14ac:dyDescent="0.25">
      <c r="A105" t="s">
        <v>3096</v>
      </c>
      <c r="B105">
        <v>66308.94</v>
      </c>
      <c r="C105">
        <v>0</v>
      </c>
      <c r="D105">
        <v>55915.41</v>
      </c>
      <c r="E105">
        <v>256991.09</v>
      </c>
      <c r="F105">
        <v>117876.56</v>
      </c>
      <c r="J105">
        <v>101994.95</v>
      </c>
      <c r="M105">
        <v>-3937947.74</v>
      </c>
      <c r="N105">
        <v>4349913</v>
      </c>
      <c r="P105">
        <v>184373.25</v>
      </c>
      <c r="S105">
        <v>278640</v>
      </c>
      <c r="T105">
        <v>3000</v>
      </c>
      <c r="U105">
        <v>357446</v>
      </c>
      <c r="V105">
        <v>3000</v>
      </c>
      <c r="X105">
        <v>96848</v>
      </c>
      <c r="Y105">
        <v>1099.96</v>
      </c>
    </row>
    <row r="106" spans="1:25" x14ac:dyDescent="0.25">
      <c r="A106" t="s">
        <v>3097</v>
      </c>
      <c r="B106">
        <v>294292.07</v>
      </c>
      <c r="C106">
        <v>0</v>
      </c>
      <c r="D106">
        <v>75738.19</v>
      </c>
      <c r="E106">
        <v>201167.33</v>
      </c>
      <c r="F106">
        <v>3836.78</v>
      </c>
      <c r="J106">
        <v>46.73</v>
      </c>
      <c r="M106">
        <v>-758552.19</v>
      </c>
      <c r="N106">
        <v>1350408.04</v>
      </c>
      <c r="P106">
        <v>184373.25</v>
      </c>
      <c r="S106">
        <v>278640</v>
      </c>
      <c r="T106">
        <v>3000</v>
      </c>
      <c r="U106">
        <v>357446</v>
      </c>
      <c r="V106">
        <v>3000</v>
      </c>
      <c r="X106">
        <v>96848</v>
      </c>
      <c r="Y106">
        <v>1099.96</v>
      </c>
    </row>
    <row r="107" spans="1:25" x14ac:dyDescent="0.25">
      <c r="A107" t="s">
        <v>3180</v>
      </c>
      <c r="B107">
        <v>209358.41</v>
      </c>
      <c r="C107">
        <v>0</v>
      </c>
      <c r="D107">
        <v>27575.97</v>
      </c>
      <c r="E107">
        <v>38647.35</v>
      </c>
      <c r="F107">
        <v>17026.38</v>
      </c>
      <c r="J107">
        <v>369.93</v>
      </c>
      <c r="M107">
        <v>-2080594.44</v>
      </c>
      <c r="N107">
        <v>2389700.83</v>
      </c>
      <c r="P107">
        <v>184373.25</v>
      </c>
      <c r="S107">
        <v>424020</v>
      </c>
      <c r="T107">
        <v>4500</v>
      </c>
      <c r="U107">
        <v>504326</v>
      </c>
      <c r="V107">
        <v>3000</v>
      </c>
      <c r="X107">
        <v>96848</v>
      </c>
      <c r="Y107">
        <v>1099.96</v>
      </c>
    </row>
    <row r="108" spans="1:25" x14ac:dyDescent="0.25">
      <c r="A108" t="s">
        <v>3181</v>
      </c>
      <c r="B108">
        <v>230480.99</v>
      </c>
      <c r="C108">
        <v>0</v>
      </c>
      <c r="D108">
        <v>38142.339999999997</v>
      </c>
      <c r="E108">
        <v>114554.62</v>
      </c>
      <c r="F108">
        <v>-74.959999999999994</v>
      </c>
      <c r="J108">
        <v>46.73</v>
      </c>
      <c r="M108">
        <v>-4985665.6399999997</v>
      </c>
      <c r="N108">
        <v>5385590.1100000003</v>
      </c>
      <c r="P108">
        <v>184373.25</v>
      </c>
      <c r="S108">
        <v>278640</v>
      </c>
      <c r="T108">
        <v>3000</v>
      </c>
      <c r="U108">
        <v>357446</v>
      </c>
      <c r="V108">
        <v>3000</v>
      </c>
      <c r="X108">
        <v>96848</v>
      </c>
      <c r="Y108">
        <v>1099.96</v>
      </c>
    </row>
    <row r="109" spans="1:25" x14ac:dyDescent="0.25">
      <c r="A109" t="s">
        <v>3098</v>
      </c>
      <c r="B109">
        <v>405081.28</v>
      </c>
      <c r="D109">
        <v>91325.15</v>
      </c>
      <c r="E109">
        <v>145726.93</v>
      </c>
      <c r="F109">
        <v>5243.72</v>
      </c>
      <c r="J109">
        <v>0</v>
      </c>
      <c r="M109">
        <v>-1275633.1000000001</v>
      </c>
      <c r="N109">
        <v>1851650.31</v>
      </c>
      <c r="P109">
        <v>270739.31</v>
      </c>
      <c r="S109">
        <v>215280</v>
      </c>
      <c r="T109">
        <v>3000</v>
      </c>
      <c r="U109">
        <v>291679</v>
      </c>
      <c r="X109">
        <v>52043.88</v>
      </c>
      <c r="Y109">
        <v>6839.06</v>
      </c>
    </row>
    <row r="110" spans="1:25" x14ac:dyDescent="0.25">
      <c r="A110" t="s">
        <v>3099</v>
      </c>
      <c r="B110">
        <v>494075.82</v>
      </c>
      <c r="C110">
        <v>0</v>
      </c>
      <c r="D110">
        <v>27161.57</v>
      </c>
      <c r="E110">
        <v>484761.07</v>
      </c>
      <c r="F110">
        <v>642309.84</v>
      </c>
      <c r="J110">
        <v>0</v>
      </c>
      <c r="M110">
        <v>88761.600000000006</v>
      </c>
      <c r="N110">
        <v>1448584.45</v>
      </c>
      <c r="P110">
        <v>448986.71</v>
      </c>
      <c r="S110">
        <v>398940</v>
      </c>
      <c r="T110">
        <v>6000</v>
      </c>
      <c r="U110">
        <v>479246</v>
      </c>
      <c r="X110">
        <v>118027.13</v>
      </c>
      <c r="Y110">
        <v>59903.83</v>
      </c>
    </row>
    <row r="111" spans="1:25" x14ac:dyDescent="0.25">
      <c r="A111" t="s">
        <v>3100</v>
      </c>
      <c r="B111">
        <v>192985.4</v>
      </c>
      <c r="D111">
        <v>30564.77</v>
      </c>
      <c r="E111">
        <v>213964.66</v>
      </c>
      <c r="F111">
        <v>68005.649999999994</v>
      </c>
      <c r="J111">
        <v>590.07000000000005</v>
      </c>
      <c r="M111">
        <v>-1655768.67</v>
      </c>
      <c r="N111">
        <v>2294612.94</v>
      </c>
      <c r="P111">
        <v>281122.62</v>
      </c>
      <c r="R111">
        <v>131.47</v>
      </c>
      <c r="S111">
        <v>331580</v>
      </c>
      <c r="T111">
        <v>3000</v>
      </c>
      <c r="U111">
        <v>433426</v>
      </c>
      <c r="X111">
        <v>171988.13</v>
      </c>
      <c r="Y111">
        <v>28181.32</v>
      </c>
    </row>
    <row r="112" spans="1:25" x14ac:dyDescent="0.25">
      <c r="A112" t="s">
        <v>3101</v>
      </c>
      <c r="B112">
        <v>77881.210000000006</v>
      </c>
      <c r="C112">
        <v>0</v>
      </c>
      <c r="D112">
        <v>25087.26</v>
      </c>
      <c r="E112">
        <v>19374.21</v>
      </c>
      <c r="F112">
        <v>27687.29</v>
      </c>
      <c r="J112">
        <v>906.38</v>
      </c>
      <c r="M112">
        <v>-1663487.46</v>
      </c>
      <c r="N112">
        <v>1767292.42</v>
      </c>
      <c r="P112">
        <v>271665.61</v>
      </c>
      <c r="R112">
        <v>394.19</v>
      </c>
      <c r="S112">
        <v>373960</v>
      </c>
      <c r="T112">
        <v>6400</v>
      </c>
      <c r="U112">
        <v>443880</v>
      </c>
      <c r="X112">
        <v>77399.14</v>
      </c>
      <c r="Y112">
        <v>5497.03</v>
      </c>
    </row>
    <row r="113" spans="1:25" x14ac:dyDescent="0.25">
      <c r="A113" t="s">
        <v>3102</v>
      </c>
      <c r="B113">
        <v>100523.86</v>
      </c>
      <c r="D113">
        <v>6298.91</v>
      </c>
      <c r="E113">
        <v>553256.01</v>
      </c>
      <c r="F113">
        <v>50302.77</v>
      </c>
      <c r="J113">
        <v>0</v>
      </c>
      <c r="M113">
        <v>-976750.96</v>
      </c>
      <c r="N113">
        <v>1775492.61</v>
      </c>
      <c r="P113">
        <v>306252.23</v>
      </c>
      <c r="S113">
        <v>322900</v>
      </c>
      <c r="T113">
        <v>4500</v>
      </c>
      <c r="U113">
        <v>438596</v>
      </c>
      <c r="X113">
        <v>147265.69</v>
      </c>
      <c r="Y113">
        <v>26325.64</v>
      </c>
    </row>
    <row r="114" spans="1:25" x14ac:dyDescent="0.25">
      <c r="A114" t="s">
        <v>3182</v>
      </c>
      <c r="B114">
        <v>398864.08</v>
      </c>
      <c r="C114">
        <v>19200</v>
      </c>
      <c r="D114">
        <v>19793.740000000002</v>
      </c>
      <c r="E114">
        <v>152122.10999999999</v>
      </c>
      <c r="F114">
        <v>44397.99</v>
      </c>
      <c r="J114">
        <v>-2212</v>
      </c>
      <c r="M114">
        <v>-1796129.5</v>
      </c>
      <c r="N114">
        <v>2441491.2400000002</v>
      </c>
      <c r="P114">
        <v>245714.49</v>
      </c>
      <c r="S114">
        <v>287240</v>
      </c>
      <c r="T114">
        <v>3000</v>
      </c>
      <c r="U114">
        <v>347749</v>
      </c>
      <c r="X114">
        <v>138374.21</v>
      </c>
      <c r="Y114">
        <v>9015.6</v>
      </c>
    </row>
    <row r="115" spans="1:25" x14ac:dyDescent="0.25">
      <c r="A115" t="s">
        <v>3103</v>
      </c>
      <c r="B115">
        <v>709378.85</v>
      </c>
      <c r="C115">
        <v>0</v>
      </c>
      <c r="D115">
        <v>43184.66</v>
      </c>
      <c r="E115">
        <v>75685.440000000002</v>
      </c>
      <c r="F115">
        <v>138376.10999999999</v>
      </c>
      <c r="J115">
        <v>120.8</v>
      </c>
      <c r="M115">
        <v>-909797.79</v>
      </c>
      <c r="N115">
        <v>1753510.53</v>
      </c>
      <c r="P115">
        <v>370579.64</v>
      </c>
      <c r="Q115">
        <v>60000</v>
      </c>
      <c r="S115">
        <v>490120</v>
      </c>
      <c r="U115">
        <v>638412</v>
      </c>
      <c r="X115">
        <v>95472.17</v>
      </c>
      <c r="Y115">
        <v>11366.45</v>
      </c>
    </row>
    <row r="116" spans="1:25" x14ac:dyDescent="0.25">
      <c r="A116" t="s">
        <v>3104</v>
      </c>
      <c r="B116">
        <v>716272.62</v>
      </c>
      <c r="C116">
        <v>0</v>
      </c>
      <c r="D116">
        <v>89053.61</v>
      </c>
      <c r="E116">
        <v>119011.77</v>
      </c>
      <c r="F116">
        <v>57655.67</v>
      </c>
      <c r="J116">
        <v>770.93</v>
      </c>
      <c r="M116">
        <v>-1655821.76</v>
      </c>
      <c r="N116">
        <v>2570940.36</v>
      </c>
      <c r="O116">
        <v>9.26</v>
      </c>
      <c r="P116">
        <v>488065.82</v>
      </c>
      <c r="S116">
        <v>333460</v>
      </c>
      <c r="U116">
        <v>554896</v>
      </c>
      <c r="X116">
        <v>147721.5</v>
      </c>
      <c r="Y116">
        <v>9460.44</v>
      </c>
    </row>
    <row r="117" spans="1:25" x14ac:dyDescent="0.25">
      <c r="A117" t="s">
        <v>3105</v>
      </c>
      <c r="B117">
        <v>514142.74</v>
      </c>
      <c r="C117">
        <v>0</v>
      </c>
      <c r="D117">
        <v>58785.99</v>
      </c>
      <c r="E117">
        <v>949726.89</v>
      </c>
      <c r="F117">
        <v>141881.23000000001</v>
      </c>
      <c r="J117">
        <v>286.5</v>
      </c>
      <c r="M117">
        <v>-587962.07999999996</v>
      </c>
      <c r="N117">
        <v>2193906.69</v>
      </c>
      <c r="P117">
        <v>388483.27</v>
      </c>
      <c r="S117">
        <v>522890</v>
      </c>
      <c r="U117">
        <v>670148</v>
      </c>
      <c r="W117">
        <v>960</v>
      </c>
      <c r="X117">
        <v>86324.14</v>
      </c>
      <c r="Y117">
        <v>37367.89</v>
      </c>
    </row>
    <row r="118" spans="1:25" x14ac:dyDescent="0.25">
      <c r="A118" t="s">
        <v>3106</v>
      </c>
      <c r="B118">
        <v>451342.8</v>
      </c>
      <c r="C118">
        <v>0</v>
      </c>
      <c r="D118">
        <v>48375.5</v>
      </c>
      <c r="E118">
        <v>260165.31</v>
      </c>
      <c r="F118">
        <v>83295.34</v>
      </c>
      <c r="J118">
        <v>0</v>
      </c>
      <c r="M118">
        <v>-1387037.34</v>
      </c>
      <c r="N118">
        <v>2140701.11</v>
      </c>
      <c r="P118">
        <v>217059.3</v>
      </c>
      <c r="Q118">
        <v>114000</v>
      </c>
      <c r="S118">
        <v>139240</v>
      </c>
      <c r="U118">
        <v>209924</v>
      </c>
      <c r="X118">
        <v>96326.86</v>
      </c>
      <c r="Y118">
        <v>24258.26</v>
      </c>
    </row>
    <row r="119" spans="1:25" x14ac:dyDescent="0.25">
      <c r="A119" t="s">
        <v>3107</v>
      </c>
      <c r="B119">
        <v>601015.99</v>
      </c>
      <c r="C119">
        <v>0</v>
      </c>
      <c r="D119">
        <v>9854.51</v>
      </c>
      <c r="E119">
        <v>178409.07</v>
      </c>
      <c r="F119">
        <v>161791.67000000001</v>
      </c>
      <c r="J119">
        <v>0</v>
      </c>
      <c r="M119">
        <v>-1958776.25</v>
      </c>
      <c r="N119">
        <v>2916966.34</v>
      </c>
      <c r="P119">
        <v>360403.55</v>
      </c>
      <c r="S119">
        <v>505410</v>
      </c>
      <c r="U119">
        <v>647994</v>
      </c>
      <c r="X119">
        <v>97540.58</v>
      </c>
      <c r="Y119">
        <v>38397.82</v>
      </c>
    </row>
    <row r="120" spans="1:25" x14ac:dyDescent="0.25">
      <c r="A120" t="s">
        <v>3108</v>
      </c>
      <c r="B120">
        <v>705883.32</v>
      </c>
      <c r="C120">
        <v>0</v>
      </c>
      <c r="D120">
        <v>24599.119999999999</v>
      </c>
      <c r="E120">
        <v>2069366.75</v>
      </c>
      <c r="F120">
        <v>603156.56999999995</v>
      </c>
      <c r="J120">
        <v>535</v>
      </c>
      <c r="M120">
        <v>2155597.7799999998</v>
      </c>
      <c r="N120">
        <v>1273796.02</v>
      </c>
      <c r="P120">
        <v>335487.96000000002</v>
      </c>
      <c r="S120">
        <v>241240</v>
      </c>
      <c r="U120">
        <v>378388</v>
      </c>
      <c r="X120">
        <v>114808.35</v>
      </c>
      <c r="Y120">
        <v>57117.15</v>
      </c>
    </row>
    <row r="121" spans="1:25" x14ac:dyDescent="0.25">
      <c r="A121" t="s">
        <v>3109</v>
      </c>
      <c r="B121">
        <v>723765.47</v>
      </c>
      <c r="C121">
        <v>0</v>
      </c>
      <c r="D121">
        <v>34930.03</v>
      </c>
      <c r="E121">
        <v>933185.83</v>
      </c>
      <c r="F121">
        <v>210877.95</v>
      </c>
      <c r="J121">
        <v>200</v>
      </c>
      <c r="M121">
        <v>424340.41</v>
      </c>
      <c r="N121">
        <v>1503797.2</v>
      </c>
      <c r="P121">
        <v>436009.71</v>
      </c>
      <c r="S121">
        <v>494220</v>
      </c>
      <c r="U121">
        <v>672531.74</v>
      </c>
      <c r="X121">
        <v>144368.22</v>
      </c>
      <c r="Y121">
        <v>24145.58</v>
      </c>
    </row>
    <row r="122" spans="1:25" x14ac:dyDescent="0.25">
      <c r="A122" t="s">
        <v>3110</v>
      </c>
      <c r="B122">
        <v>763246.41</v>
      </c>
      <c r="C122">
        <v>0</v>
      </c>
      <c r="D122">
        <v>30863.33</v>
      </c>
      <c r="E122">
        <v>366672.17</v>
      </c>
      <c r="F122">
        <v>98213.89</v>
      </c>
      <c r="J122">
        <v>0</v>
      </c>
      <c r="M122">
        <v>-332497.03999999998</v>
      </c>
      <c r="N122">
        <v>1567499.51</v>
      </c>
      <c r="P122">
        <v>306314.2</v>
      </c>
      <c r="S122">
        <v>405320</v>
      </c>
      <c r="U122">
        <v>524718</v>
      </c>
      <c r="X122">
        <v>83043.88</v>
      </c>
      <c r="Y122">
        <v>15603.99</v>
      </c>
    </row>
    <row r="123" spans="1:25" x14ac:dyDescent="0.25">
      <c r="A123" t="s">
        <v>3186</v>
      </c>
      <c r="B123">
        <v>376802.29</v>
      </c>
      <c r="C123">
        <v>0</v>
      </c>
      <c r="D123">
        <v>31044.11</v>
      </c>
      <c r="E123">
        <v>391467.67</v>
      </c>
      <c r="F123">
        <v>97757.34</v>
      </c>
      <c r="J123">
        <v>0</v>
      </c>
      <c r="M123">
        <v>-1655732.67</v>
      </c>
      <c r="N123">
        <v>2486417.9700000002</v>
      </c>
      <c r="P123">
        <v>263176.53999999998</v>
      </c>
      <c r="S123">
        <v>290000</v>
      </c>
      <c r="U123">
        <v>390884</v>
      </c>
      <c r="X123">
        <v>60774.73</v>
      </c>
      <c r="Y123">
        <v>28768.7</v>
      </c>
    </row>
    <row r="124" spans="1:25" x14ac:dyDescent="0.25">
      <c r="A124" t="s">
        <v>3187</v>
      </c>
      <c r="B124">
        <v>694822.09</v>
      </c>
      <c r="C124">
        <v>0</v>
      </c>
      <c r="D124">
        <v>26265.55</v>
      </c>
      <c r="E124">
        <v>192862.23</v>
      </c>
      <c r="F124">
        <v>542083.80000000005</v>
      </c>
      <c r="J124">
        <v>0</v>
      </c>
      <c r="M124">
        <v>-1203261.8500000001</v>
      </c>
      <c r="N124">
        <v>2517902.33</v>
      </c>
      <c r="P124">
        <v>305924.17</v>
      </c>
      <c r="Q124">
        <v>156000</v>
      </c>
      <c r="S124">
        <v>196380</v>
      </c>
      <c r="U124">
        <v>317742</v>
      </c>
      <c r="X124">
        <v>108144.1</v>
      </c>
      <c r="Y124">
        <v>47362.38</v>
      </c>
    </row>
    <row r="125" spans="1:25" x14ac:dyDescent="0.25">
      <c r="A125" t="s">
        <v>3111</v>
      </c>
      <c r="B125">
        <v>584449.26</v>
      </c>
      <c r="C125">
        <v>0</v>
      </c>
      <c r="D125">
        <v>45448.94</v>
      </c>
      <c r="E125">
        <v>12774.22</v>
      </c>
      <c r="F125">
        <v>57707.66</v>
      </c>
      <c r="J125">
        <v>2647.49</v>
      </c>
      <c r="M125">
        <v>-1392520.58</v>
      </c>
      <c r="N125">
        <v>2171633.4300000002</v>
      </c>
      <c r="P125">
        <v>392716.27</v>
      </c>
      <c r="S125">
        <v>299679.90000000002</v>
      </c>
      <c r="U125">
        <v>395969.9</v>
      </c>
      <c r="X125">
        <v>349837.65</v>
      </c>
      <c r="Y125">
        <v>4168.88</v>
      </c>
    </row>
    <row r="126" spans="1:25" x14ac:dyDescent="0.25">
      <c r="A126" t="s">
        <v>3112</v>
      </c>
      <c r="B126">
        <v>598577.1</v>
      </c>
      <c r="C126">
        <v>0</v>
      </c>
      <c r="D126">
        <v>141805.17000000001</v>
      </c>
      <c r="E126">
        <v>8</v>
      </c>
      <c r="F126">
        <v>164538.13</v>
      </c>
      <c r="J126">
        <v>196.8</v>
      </c>
      <c r="M126">
        <v>-1537870.25</v>
      </c>
      <c r="N126">
        <v>1977387.82</v>
      </c>
      <c r="P126">
        <v>748551.6</v>
      </c>
      <c r="S126">
        <v>670986</v>
      </c>
      <c r="U126">
        <v>789040</v>
      </c>
      <c r="X126">
        <v>124094.97</v>
      </c>
      <c r="Y126">
        <v>14276.1</v>
      </c>
    </row>
    <row r="127" spans="1:25" x14ac:dyDescent="0.25">
      <c r="A127" t="s">
        <v>3113</v>
      </c>
      <c r="B127">
        <v>414230.22</v>
      </c>
      <c r="C127">
        <v>0</v>
      </c>
      <c r="D127">
        <v>31731.02</v>
      </c>
      <c r="E127">
        <v>115782.62</v>
      </c>
      <c r="F127">
        <v>92695.66</v>
      </c>
      <c r="J127">
        <v>0</v>
      </c>
      <c r="M127">
        <v>-1415371.96</v>
      </c>
      <c r="N127">
        <v>1774116.27</v>
      </c>
      <c r="P127">
        <v>390692.52</v>
      </c>
      <c r="S127">
        <v>275724</v>
      </c>
      <c r="U127">
        <v>340659</v>
      </c>
      <c r="X127">
        <v>53611.75</v>
      </c>
      <c r="Y127">
        <v>8220.56</v>
      </c>
    </row>
    <row r="128" spans="1:25" x14ac:dyDescent="0.25">
      <c r="A128" t="s">
        <v>3114</v>
      </c>
      <c r="B128">
        <v>1225049.1000000001</v>
      </c>
      <c r="C128">
        <v>0</v>
      </c>
      <c r="D128">
        <v>124292.29</v>
      </c>
      <c r="E128">
        <v>84075.7</v>
      </c>
      <c r="F128">
        <v>147066.93</v>
      </c>
      <c r="J128">
        <v>1235.17</v>
      </c>
      <c r="M128">
        <v>-607514.43999999994</v>
      </c>
      <c r="N128">
        <v>1942485.74</v>
      </c>
      <c r="P128">
        <v>492654.05</v>
      </c>
      <c r="S128">
        <v>538017</v>
      </c>
      <c r="U128">
        <v>591261</v>
      </c>
      <c r="X128">
        <v>185229.33</v>
      </c>
      <c r="Y128">
        <v>11903.17</v>
      </c>
    </row>
    <row r="129" spans="1:25" x14ac:dyDescent="0.25">
      <c r="A129" t="s">
        <v>3115</v>
      </c>
      <c r="B129">
        <v>1343886.47</v>
      </c>
      <c r="C129">
        <v>0</v>
      </c>
      <c r="D129">
        <v>64022.41</v>
      </c>
      <c r="E129">
        <v>118648.12</v>
      </c>
      <c r="F129">
        <v>385265.34</v>
      </c>
      <c r="M129">
        <v>-1109080.07</v>
      </c>
      <c r="N129">
        <v>2436322.09</v>
      </c>
      <c r="P129">
        <v>863714.57</v>
      </c>
      <c r="S129">
        <v>487342</v>
      </c>
      <c r="T129">
        <v>56746.94</v>
      </c>
      <c r="U129">
        <v>603371</v>
      </c>
      <c r="X129">
        <v>186735.34</v>
      </c>
      <c r="Y129">
        <v>25591.85</v>
      </c>
    </row>
    <row r="130" spans="1:25" x14ac:dyDescent="0.25">
      <c r="A130" t="s">
        <v>3116</v>
      </c>
      <c r="B130">
        <v>324570.61</v>
      </c>
      <c r="C130">
        <v>0</v>
      </c>
      <c r="D130">
        <v>93556.17</v>
      </c>
      <c r="E130">
        <v>162868.69</v>
      </c>
      <c r="F130">
        <v>93945.45</v>
      </c>
      <c r="J130">
        <v>270.75</v>
      </c>
      <c r="M130">
        <v>-1233716.8700000001</v>
      </c>
      <c r="N130">
        <v>1752442.7</v>
      </c>
      <c r="P130">
        <v>370036.52</v>
      </c>
      <c r="S130">
        <v>155543</v>
      </c>
      <c r="U130">
        <v>222970</v>
      </c>
      <c r="X130">
        <v>111702.12</v>
      </c>
      <c r="Y130">
        <v>26013.06</v>
      </c>
    </row>
    <row r="131" spans="1:25" x14ac:dyDescent="0.25">
      <c r="A131" t="s">
        <v>3117</v>
      </c>
      <c r="B131">
        <v>482329.4</v>
      </c>
      <c r="C131">
        <v>0</v>
      </c>
      <c r="D131">
        <v>74313.570000000007</v>
      </c>
      <c r="E131">
        <v>174664.73</v>
      </c>
      <c r="F131">
        <v>65835.990000000005</v>
      </c>
      <c r="J131">
        <v>154</v>
      </c>
      <c r="M131">
        <v>-2086934.38</v>
      </c>
      <c r="N131">
        <v>2586652.75</v>
      </c>
      <c r="P131">
        <v>504338.72</v>
      </c>
      <c r="S131">
        <v>208621</v>
      </c>
      <c r="U131">
        <v>304518</v>
      </c>
      <c r="X131">
        <v>77963.399999999994</v>
      </c>
      <c r="Y131">
        <v>21387</v>
      </c>
    </row>
    <row r="132" spans="1:25" x14ac:dyDescent="0.25">
      <c r="A132" t="s">
        <v>3118</v>
      </c>
      <c r="B132">
        <v>899964.48</v>
      </c>
      <c r="C132">
        <v>0</v>
      </c>
      <c r="D132">
        <v>184649</v>
      </c>
      <c r="E132">
        <v>12258.31</v>
      </c>
      <c r="F132">
        <v>147101.56</v>
      </c>
      <c r="J132">
        <v>0</v>
      </c>
      <c r="M132">
        <v>-1044038.62</v>
      </c>
      <c r="N132">
        <v>1898238.82</v>
      </c>
      <c r="P132">
        <v>641284.96</v>
      </c>
      <c r="S132">
        <v>389175</v>
      </c>
      <c r="U132">
        <v>502343</v>
      </c>
      <c r="X132">
        <v>105137.69</v>
      </c>
      <c r="Y132">
        <v>9556.1200000000008</v>
      </c>
    </row>
    <row r="133" spans="1:25" x14ac:dyDescent="0.25">
      <c r="A133" t="s">
        <v>3119</v>
      </c>
      <c r="B133">
        <v>951655.19</v>
      </c>
      <c r="C133">
        <v>0</v>
      </c>
      <c r="D133">
        <v>99664.88</v>
      </c>
      <c r="E133">
        <v>159244.68</v>
      </c>
      <c r="F133">
        <v>132140.18</v>
      </c>
      <c r="J133">
        <v>220</v>
      </c>
      <c r="M133">
        <v>-1719795.39</v>
      </c>
      <c r="N133">
        <v>2434424.27</v>
      </c>
      <c r="P133">
        <v>871068.07</v>
      </c>
      <c r="S133">
        <v>360587</v>
      </c>
      <c r="U133">
        <v>455001</v>
      </c>
      <c r="X133">
        <v>74144</v>
      </c>
      <c r="Y133">
        <v>26674.94</v>
      </c>
    </row>
    <row r="134" spans="1:25" x14ac:dyDescent="0.25">
      <c r="A134" t="s">
        <v>3120</v>
      </c>
      <c r="B134">
        <v>540905.46</v>
      </c>
      <c r="C134">
        <v>0</v>
      </c>
      <c r="D134">
        <v>101891.19</v>
      </c>
      <c r="E134">
        <v>258032.52</v>
      </c>
      <c r="F134">
        <v>40260.1</v>
      </c>
      <c r="J134">
        <v>220</v>
      </c>
      <c r="M134">
        <v>-1658626.46</v>
      </c>
      <c r="N134">
        <v>2150215.54</v>
      </c>
      <c r="P134">
        <v>765331.23</v>
      </c>
      <c r="S134">
        <v>338250</v>
      </c>
      <c r="U134">
        <v>477994</v>
      </c>
      <c r="X134">
        <v>134970.47</v>
      </c>
      <c r="Y134">
        <v>16911.57</v>
      </c>
    </row>
    <row r="135" spans="1:25" x14ac:dyDescent="0.25">
      <c r="A135" t="s">
        <v>3183</v>
      </c>
      <c r="B135">
        <v>547838.14</v>
      </c>
      <c r="C135">
        <v>0</v>
      </c>
      <c r="D135">
        <v>22275.03</v>
      </c>
      <c r="E135">
        <v>124477.24</v>
      </c>
      <c r="F135">
        <v>47873.64</v>
      </c>
      <c r="J135">
        <v>7</v>
      </c>
      <c r="M135">
        <v>-1186217.42</v>
      </c>
      <c r="N135">
        <v>1699412.19</v>
      </c>
      <c r="P135">
        <v>350726.07</v>
      </c>
      <c r="S135">
        <v>181783</v>
      </c>
      <c r="U135">
        <v>222149</v>
      </c>
      <c r="X135">
        <v>60698.46</v>
      </c>
      <c r="Y135">
        <v>8474.33</v>
      </c>
    </row>
    <row r="136" spans="1:25" x14ac:dyDescent="0.25">
      <c r="A136" t="s">
        <v>3121</v>
      </c>
      <c r="B136">
        <v>987273.2</v>
      </c>
      <c r="C136">
        <v>0</v>
      </c>
      <c r="D136">
        <v>124392.26</v>
      </c>
      <c r="E136">
        <v>688645.39</v>
      </c>
      <c r="F136">
        <v>695492.58</v>
      </c>
      <c r="J136">
        <v>58506.080000000002</v>
      </c>
      <c r="L136">
        <v>-1077115.68</v>
      </c>
      <c r="N136">
        <v>3628521.74</v>
      </c>
      <c r="P136">
        <v>1056245.3500000001</v>
      </c>
      <c r="Q136">
        <v>40500</v>
      </c>
      <c r="S136">
        <v>891347.42</v>
      </c>
      <c r="T136">
        <v>21000</v>
      </c>
      <c r="U136">
        <v>1069545.42</v>
      </c>
      <c r="X136">
        <v>1060799.6399999999</v>
      </c>
      <c r="Y136">
        <v>40461.42</v>
      </c>
    </row>
    <row r="137" spans="1:25" x14ac:dyDescent="0.25">
      <c r="A137" t="s">
        <v>3122</v>
      </c>
      <c r="B137">
        <v>228927.26</v>
      </c>
      <c r="C137">
        <v>0</v>
      </c>
      <c r="D137">
        <v>71484.39</v>
      </c>
      <c r="E137">
        <v>1171184.17</v>
      </c>
      <c r="F137">
        <v>388175.25</v>
      </c>
      <c r="J137">
        <v>114100</v>
      </c>
      <c r="L137">
        <v>1516554.98</v>
      </c>
      <c r="N137">
        <v>365872.84</v>
      </c>
      <c r="P137">
        <v>482474.79</v>
      </c>
      <c r="S137">
        <v>330366</v>
      </c>
      <c r="T137">
        <v>3000</v>
      </c>
      <c r="U137">
        <v>414095</v>
      </c>
      <c r="X137">
        <v>506943.56</v>
      </c>
      <c r="Y137">
        <v>44721.48</v>
      </c>
    </row>
    <row r="138" spans="1:25" x14ac:dyDescent="0.25">
      <c r="A138" t="s">
        <v>3123</v>
      </c>
      <c r="B138">
        <v>403518.17</v>
      </c>
      <c r="C138">
        <v>0</v>
      </c>
      <c r="D138">
        <v>188979.48</v>
      </c>
      <c r="E138">
        <v>79418.14</v>
      </c>
      <c r="F138">
        <v>57592.86</v>
      </c>
      <c r="J138">
        <v>205606.1</v>
      </c>
      <c r="L138">
        <v>-1519592.63</v>
      </c>
      <c r="N138">
        <v>2122751.4700000002</v>
      </c>
      <c r="P138">
        <v>358379</v>
      </c>
      <c r="S138">
        <v>388066</v>
      </c>
      <c r="T138">
        <v>6000</v>
      </c>
      <c r="U138">
        <v>456625</v>
      </c>
      <c r="X138">
        <v>392290.11</v>
      </c>
      <c r="Y138">
        <v>5688.68</v>
      </c>
    </row>
    <row r="139" spans="1:25" x14ac:dyDescent="0.25">
      <c r="A139" t="s">
        <v>3124</v>
      </c>
      <c r="B139">
        <v>667076.88</v>
      </c>
      <c r="C139">
        <v>0</v>
      </c>
      <c r="D139">
        <v>112819.11</v>
      </c>
      <c r="E139">
        <v>1816786.71</v>
      </c>
      <c r="F139">
        <v>173744.66</v>
      </c>
      <c r="J139">
        <v>165228</v>
      </c>
      <c r="L139">
        <v>2028064.37</v>
      </c>
      <c r="N139">
        <v>765116.2</v>
      </c>
      <c r="P139">
        <v>386055.59</v>
      </c>
      <c r="S139">
        <v>391510</v>
      </c>
      <c r="T139">
        <v>3000</v>
      </c>
      <c r="U139">
        <v>523141</v>
      </c>
      <c r="X139">
        <v>363390.08</v>
      </c>
      <c r="Y139">
        <v>45988.22</v>
      </c>
    </row>
    <row r="140" spans="1:25" x14ac:dyDescent="0.25">
      <c r="A140" t="s">
        <v>3125</v>
      </c>
      <c r="B140">
        <v>253224.9</v>
      </c>
      <c r="C140">
        <v>0</v>
      </c>
      <c r="D140">
        <v>97728.12</v>
      </c>
      <c r="E140">
        <v>51561.23</v>
      </c>
      <c r="F140">
        <v>680145.72</v>
      </c>
      <c r="J140">
        <v>-15160</v>
      </c>
      <c r="L140">
        <v>-1975188.72</v>
      </c>
      <c r="N140">
        <v>3234091.19</v>
      </c>
      <c r="P140">
        <v>647687.65</v>
      </c>
      <c r="S140">
        <v>226408</v>
      </c>
      <c r="T140">
        <v>3000</v>
      </c>
      <c r="U140">
        <v>313228</v>
      </c>
      <c r="X140">
        <v>721645.77</v>
      </c>
      <c r="Y140">
        <v>48326.879999999997</v>
      </c>
    </row>
    <row r="141" spans="1:25" x14ac:dyDescent="0.25">
      <c r="A141" t="s">
        <v>3126</v>
      </c>
      <c r="B141">
        <v>100974.46</v>
      </c>
      <c r="C141">
        <v>0</v>
      </c>
      <c r="D141">
        <v>100850.45</v>
      </c>
      <c r="E141">
        <v>397567.99</v>
      </c>
      <c r="F141">
        <v>70475.960000000006</v>
      </c>
      <c r="L141">
        <v>-1020153.28</v>
      </c>
      <c r="N141">
        <v>1809525.85</v>
      </c>
      <c r="P141">
        <v>490082.53</v>
      </c>
      <c r="S141">
        <v>280146.3</v>
      </c>
      <c r="T141">
        <v>2542.3000000000002</v>
      </c>
      <c r="U141">
        <v>336866.6</v>
      </c>
      <c r="X141">
        <v>546274.64</v>
      </c>
      <c r="Y141">
        <v>21496.1</v>
      </c>
    </row>
    <row r="142" spans="1:25" x14ac:dyDescent="0.25">
      <c r="A142" t="s">
        <v>3127</v>
      </c>
      <c r="B142">
        <v>226058.75</v>
      </c>
      <c r="C142">
        <v>0</v>
      </c>
      <c r="D142">
        <v>106868.32</v>
      </c>
      <c r="E142">
        <v>905608.63</v>
      </c>
      <c r="F142">
        <v>779694.68</v>
      </c>
      <c r="J142">
        <v>13678</v>
      </c>
      <c r="L142">
        <v>1154674.74</v>
      </c>
      <c r="N142">
        <v>1034850.95</v>
      </c>
      <c r="P142">
        <v>467836.39</v>
      </c>
      <c r="S142">
        <v>300538</v>
      </c>
      <c r="T142">
        <v>3000</v>
      </c>
      <c r="U142">
        <v>449641</v>
      </c>
      <c r="X142">
        <v>509005.88</v>
      </c>
      <c r="Y142">
        <v>27755.82</v>
      </c>
    </row>
    <row r="143" spans="1:25" x14ac:dyDescent="0.25">
      <c r="A143" t="s">
        <v>3128</v>
      </c>
      <c r="B143">
        <v>379740.63</v>
      </c>
      <c r="C143">
        <v>0</v>
      </c>
      <c r="D143">
        <v>67909.440000000002</v>
      </c>
      <c r="E143">
        <v>107610.69</v>
      </c>
      <c r="F143">
        <v>34653.69</v>
      </c>
      <c r="J143">
        <v>48304.9</v>
      </c>
      <c r="L143">
        <v>-1184545.1399999999</v>
      </c>
      <c r="N143">
        <v>1778360.15</v>
      </c>
      <c r="P143">
        <v>368072.57</v>
      </c>
      <c r="S143">
        <v>346664</v>
      </c>
      <c r="T143">
        <v>6000</v>
      </c>
      <c r="U143">
        <v>361034</v>
      </c>
      <c r="X143">
        <v>399459.59</v>
      </c>
      <c r="Y143">
        <v>9883.3799999999992</v>
      </c>
    </row>
    <row r="144" spans="1:25" x14ac:dyDescent="0.25">
      <c r="A144" t="s">
        <v>3129</v>
      </c>
      <c r="B144">
        <v>147262.16</v>
      </c>
      <c r="C144">
        <v>90285</v>
      </c>
      <c r="D144">
        <v>203528.41</v>
      </c>
      <c r="E144">
        <v>481820.21</v>
      </c>
      <c r="F144">
        <v>4416.78</v>
      </c>
      <c r="J144">
        <v>113214.25</v>
      </c>
      <c r="L144">
        <v>-1677638.01</v>
      </c>
      <c r="N144">
        <v>2463401.71</v>
      </c>
      <c r="P144">
        <v>481816.72</v>
      </c>
      <c r="Q144">
        <v>104685</v>
      </c>
      <c r="S144">
        <v>317842</v>
      </c>
      <c r="T144">
        <v>3000</v>
      </c>
      <c r="U144">
        <v>394974</v>
      </c>
      <c r="X144">
        <v>450714.27</v>
      </c>
      <c r="Y144">
        <v>24983.34</v>
      </c>
    </row>
    <row r="145" spans="1:26" x14ac:dyDescent="0.25">
      <c r="A145" t="s">
        <v>3130</v>
      </c>
      <c r="B145">
        <v>452067.3</v>
      </c>
      <c r="C145">
        <v>0</v>
      </c>
      <c r="D145">
        <v>207163.87</v>
      </c>
      <c r="E145">
        <v>23249.86</v>
      </c>
      <c r="F145">
        <v>21858.03</v>
      </c>
      <c r="J145">
        <v>91059.49</v>
      </c>
      <c r="L145">
        <v>-897136.65</v>
      </c>
      <c r="N145">
        <v>1748544.54</v>
      </c>
      <c r="P145">
        <v>765980.77</v>
      </c>
      <c r="S145">
        <v>509761</v>
      </c>
      <c r="T145">
        <v>3000</v>
      </c>
      <c r="U145">
        <v>577031</v>
      </c>
      <c r="X145">
        <v>883270.2</v>
      </c>
      <c r="Y145">
        <v>8066.39</v>
      </c>
    </row>
    <row r="146" spans="1:26" x14ac:dyDescent="0.25">
      <c r="A146" t="s">
        <v>3131</v>
      </c>
      <c r="B146">
        <v>389064.22</v>
      </c>
      <c r="C146">
        <v>52500</v>
      </c>
      <c r="D146">
        <v>76177.179999999993</v>
      </c>
      <c r="E146">
        <v>1059396.3</v>
      </c>
      <c r="F146">
        <v>49469.17</v>
      </c>
      <c r="L146">
        <v>1209491.26</v>
      </c>
      <c r="N146">
        <v>577706.88</v>
      </c>
      <c r="P146">
        <v>557524.11</v>
      </c>
      <c r="S146">
        <v>505246</v>
      </c>
      <c r="T146">
        <v>3000</v>
      </c>
      <c r="U146">
        <v>633630.69999999995</v>
      </c>
      <c r="X146">
        <v>532997.94999999995</v>
      </c>
      <c r="Y146">
        <v>26272.32</v>
      </c>
    </row>
    <row r="147" spans="1:26" x14ac:dyDescent="0.25">
      <c r="A147" t="s">
        <v>3132</v>
      </c>
      <c r="B147">
        <v>1287368.3600000001</v>
      </c>
      <c r="C147">
        <v>0</v>
      </c>
      <c r="D147">
        <v>137007.29999999999</v>
      </c>
      <c r="E147">
        <v>62864.69</v>
      </c>
      <c r="F147">
        <v>86497.5</v>
      </c>
      <c r="J147">
        <v>795423.38</v>
      </c>
      <c r="L147">
        <v>-1607109.34</v>
      </c>
      <c r="N147">
        <v>3628551.99</v>
      </c>
      <c r="P147">
        <v>725813.73</v>
      </c>
      <c r="S147">
        <v>563794</v>
      </c>
      <c r="T147">
        <v>3000</v>
      </c>
      <c r="U147">
        <v>652404</v>
      </c>
      <c r="X147">
        <v>1262043.67</v>
      </c>
      <c r="Y147">
        <v>6663.24</v>
      </c>
    </row>
    <row r="148" spans="1:26" x14ac:dyDescent="0.25">
      <c r="A148" t="s">
        <v>3133</v>
      </c>
      <c r="B148">
        <v>700237.68</v>
      </c>
      <c r="C148">
        <v>0</v>
      </c>
      <c r="D148">
        <v>313984.59000000003</v>
      </c>
      <c r="E148">
        <v>452299.24</v>
      </c>
      <c r="F148">
        <v>55026.61</v>
      </c>
      <c r="J148">
        <v>200832</v>
      </c>
      <c r="L148">
        <v>-710280.34</v>
      </c>
      <c r="N148">
        <v>2252597.11</v>
      </c>
      <c r="P148">
        <v>542839.49</v>
      </c>
      <c r="S148">
        <v>404978</v>
      </c>
      <c r="T148">
        <v>6000</v>
      </c>
      <c r="U148">
        <v>501456</v>
      </c>
      <c r="X148">
        <v>659098.69999999995</v>
      </c>
      <c r="Y148">
        <v>16844.16</v>
      </c>
    </row>
    <row r="149" spans="1:26" x14ac:dyDescent="0.25">
      <c r="A149" t="s">
        <v>3134</v>
      </c>
      <c r="B149">
        <v>213181.39</v>
      </c>
      <c r="C149">
        <v>0</v>
      </c>
      <c r="D149">
        <v>38857.040000000001</v>
      </c>
      <c r="E149">
        <v>1202808.1499999999</v>
      </c>
      <c r="F149">
        <v>13195.65</v>
      </c>
      <c r="J149">
        <v>43200</v>
      </c>
      <c r="L149">
        <v>875914.91</v>
      </c>
      <c r="N149">
        <v>605433.22</v>
      </c>
      <c r="P149">
        <v>238388.34</v>
      </c>
      <c r="S149">
        <v>244818</v>
      </c>
      <c r="U149">
        <v>293705</v>
      </c>
      <c r="X149">
        <v>238859.24</v>
      </c>
      <c r="Y149">
        <v>23853</v>
      </c>
    </row>
    <row r="150" spans="1:26" x14ac:dyDescent="0.25">
      <c r="A150" t="s">
        <v>3135</v>
      </c>
      <c r="B150">
        <v>173282.48</v>
      </c>
      <c r="C150">
        <v>0</v>
      </c>
      <c r="D150">
        <v>72006.69</v>
      </c>
      <c r="E150">
        <v>1238019.3</v>
      </c>
      <c r="F150">
        <v>18700.5</v>
      </c>
      <c r="J150">
        <v>25737.05</v>
      </c>
      <c r="L150">
        <v>927555.26</v>
      </c>
      <c r="N150">
        <v>698047.3</v>
      </c>
      <c r="P150">
        <v>232350.2</v>
      </c>
      <c r="Q150">
        <v>34819.49</v>
      </c>
      <c r="S150">
        <v>343809</v>
      </c>
      <c r="T150">
        <v>6000</v>
      </c>
      <c r="U150">
        <v>433292</v>
      </c>
      <c r="X150">
        <v>283856.27</v>
      </c>
      <c r="Y150">
        <v>19373.560000000001</v>
      </c>
    </row>
    <row r="151" spans="1:26" x14ac:dyDescent="0.25">
      <c r="A151" t="s">
        <v>3136</v>
      </c>
      <c r="B151">
        <v>51040.95</v>
      </c>
      <c r="C151">
        <v>0</v>
      </c>
      <c r="D151">
        <v>68284.03</v>
      </c>
      <c r="E151">
        <v>867362.16</v>
      </c>
      <c r="F151">
        <v>19961.21</v>
      </c>
      <c r="J151">
        <v>38890.33</v>
      </c>
      <c r="L151">
        <v>587481.24</v>
      </c>
      <c r="N151">
        <v>399608.02</v>
      </c>
      <c r="P151">
        <v>236776.61</v>
      </c>
      <c r="Q151">
        <v>16700</v>
      </c>
      <c r="S151">
        <v>387041</v>
      </c>
      <c r="T151">
        <v>5000</v>
      </c>
      <c r="U151">
        <v>392633</v>
      </c>
      <c r="X151">
        <v>250489.85</v>
      </c>
      <c r="Y151">
        <v>18526</v>
      </c>
    </row>
    <row r="152" spans="1:26" x14ac:dyDescent="0.25">
      <c r="A152" t="s">
        <v>3137</v>
      </c>
      <c r="B152">
        <v>153527.12</v>
      </c>
      <c r="C152">
        <v>0</v>
      </c>
      <c r="D152">
        <v>95291.12</v>
      </c>
      <c r="E152">
        <v>303917.53999999998</v>
      </c>
      <c r="F152">
        <v>104120.27</v>
      </c>
      <c r="J152">
        <v>58030</v>
      </c>
      <c r="L152">
        <v>-1009202.71</v>
      </c>
      <c r="N152">
        <v>1677902.08</v>
      </c>
      <c r="P152">
        <v>245491.03</v>
      </c>
      <c r="Q152">
        <v>11970</v>
      </c>
      <c r="S152">
        <v>283528</v>
      </c>
      <c r="T152">
        <v>3000</v>
      </c>
      <c r="U152">
        <v>383824</v>
      </c>
      <c r="X152">
        <v>223763.17</v>
      </c>
      <c r="Y152">
        <v>16317.68</v>
      </c>
    </row>
    <row r="153" spans="1:26" x14ac:dyDescent="0.25">
      <c r="A153" t="s">
        <v>3138</v>
      </c>
      <c r="B153">
        <v>217321.72</v>
      </c>
      <c r="C153">
        <v>24500</v>
      </c>
      <c r="D153">
        <v>163492.4</v>
      </c>
      <c r="E153">
        <v>811474.91</v>
      </c>
      <c r="F153">
        <v>56917.919999999998</v>
      </c>
      <c r="J153">
        <v>190733.4</v>
      </c>
      <c r="L153">
        <v>662257.37</v>
      </c>
      <c r="N153">
        <v>511906.95</v>
      </c>
      <c r="P153">
        <v>492995.75</v>
      </c>
      <c r="Q153">
        <v>71923</v>
      </c>
      <c r="S153">
        <v>651056</v>
      </c>
      <c r="T153">
        <v>14000</v>
      </c>
      <c r="U153">
        <v>794919</v>
      </c>
      <c r="X153">
        <v>501141.28</v>
      </c>
      <c r="Y153">
        <v>22968.799999999999</v>
      </c>
    </row>
    <row r="154" spans="1:26" x14ac:dyDescent="0.25">
      <c r="A154" t="s">
        <v>3139</v>
      </c>
      <c r="B154">
        <v>621706.30000000005</v>
      </c>
      <c r="C154">
        <v>0</v>
      </c>
      <c r="D154">
        <v>173652.77</v>
      </c>
      <c r="E154">
        <v>742392.22</v>
      </c>
      <c r="F154">
        <v>154924.89000000001</v>
      </c>
      <c r="J154">
        <v>155300</v>
      </c>
      <c r="L154">
        <v>-1553505.16</v>
      </c>
      <c r="N154">
        <v>3252587.34</v>
      </c>
      <c r="P154">
        <v>469641.12</v>
      </c>
      <c r="S154">
        <v>417744</v>
      </c>
      <c r="T154">
        <v>9000</v>
      </c>
      <c r="U154">
        <v>559456</v>
      </c>
      <c r="X154">
        <v>487152.7</v>
      </c>
      <c r="Y154">
        <v>38694.92</v>
      </c>
    </row>
    <row r="155" spans="1:26" x14ac:dyDescent="0.25">
      <c r="A155" t="s">
        <v>3184</v>
      </c>
      <c r="B155">
        <v>532359.38</v>
      </c>
      <c r="C155">
        <v>0</v>
      </c>
      <c r="D155">
        <v>141395.85</v>
      </c>
      <c r="E155">
        <v>1557916.76</v>
      </c>
      <c r="F155">
        <v>92931.48</v>
      </c>
      <c r="J155">
        <v>212905.2</v>
      </c>
      <c r="L155">
        <v>-529564.99</v>
      </c>
      <c r="N155">
        <v>2705484.32</v>
      </c>
      <c r="P155">
        <v>429820.47</v>
      </c>
      <c r="S155">
        <v>257986</v>
      </c>
      <c r="T155">
        <v>3000</v>
      </c>
      <c r="U155">
        <v>349688</v>
      </c>
      <c r="X155">
        <v>399420.21</v>
      </c>
      <c r="Y155">
        <v>28431.82</v>
      </c>
    </row>
    <row r="156" spans="1:26" x14ac:dyDescent="0.25">
      <c r="A156" t="s">
        <v>3140</v>
      </c>
      <c r="B156">
        <v>509151.39</v>
      </c>
      <c r="C156">
        <v>0</v>
      </c>
      <c r="D156">
        <v>65823.83</v>
      </c>
      <c r="E156">
        <v>356237.62</v>
      </c>
      <c r="F156">
        <v>216686.37</v>
      </c>
      <c r="J156">
        <v>668.04</v>
      </c>
      <c r="M156">
        <v>-780268.44</v>
      </c>
      <c r="N156">
        <v>1733406.94</v>
      </c>
      <c r="P156">
        <v>477593.17</v>
      </c>
      <c r="S156">
        <v>381060</v>
      </c>
      <c r="T156">
        <v>2000</v>
      </c>
      <c r="U156">
        <v>522292</v>
      </c>
      <c r="X156">
        <v>42880.2</v>
      </c>
      <c r="Y156">
        <v>52603.3</v>
      </c>
      <c r="Z156">
        <v>18000</v>
      </c>
    </row>
    <row r="157" spans="1:26" x14ac:dyDescent="0.25">
      <c r="A157" t="s">
        <v>3141</v>
      </c>
      <c r="B157">
        <v>395029.94</v>
      </c>
      <c r="C157">
        <v>0</v>
      </c>
      <c r="D157">
        <v>25158.37</v>
      </c>
      <c r="E157">
        <v>78558.44</v>
      </c>
      <c r="F157">
        <v>67814.5</v>
      </c>
      <c r="J157">
        <v>0</v>
      </c>
      <c r="M157">
        <v>-1475347.24</v>
      </c>
      <c r="N157">
        <v>1890457.72</v>
      </c>
      <c r="P157">
        <v>300402.83</v>
      </c>
      <c r="S157">
        <v>251120</v>
      </c>
      <c r="T157">
        <v>6000</v>
      </c>
      <c r="U157">
        <v>311543</v>
      </c>
      <c r="X157">
        <v>53247.4</v>
      </c>
      <c r="Y157">
        <v>6556.66</v>
      </c>
      <c r="Z157">
        <v>18000</v>
      </c>
    </row>
    <row r="158" spans="1:26" x14ac:dyDescent="0.25">
      <c r="A158" t="s">
        <v>3142</v>
      </c>
      <c r="B158">
        <v>443000.59</v>
      </c>
      <c r="C158">
        <v>0</v>
      </c>
      <c r="D158">
        <v>78628.100000000006</v>
      </c>
      <c r="E158">
        <v>2028853.86</v>
      </c>
      <c r="F158">
        <v>79827.199999999997</v>
      </c>
      <c r="J158">
        <v>0</v>
      </c>
      <c r="M158">
        <v>1780157.03</v>
      </c>
      <c r="N158">
        <v>715300.29</v>
      </c>
      <c r="P158">
        <v>550670.69999999995</v>
      </c>
      <c r="S158">
        <v>288580</v>
      </c>
      <c r="T158">
        <v>3000</v>
      </c>
      <c r="U158">
        <v>447593</v>
      </c>
      <c r="X158">
        <v>121299.31</v>
      </c>
      <c r="Y158">
        <v>63843.46</v>
      </c>
    </row>
    <row r="159" spans="1:26" x14ac:dyDescent="0.25">
      <c r="A159" t="s">
        <v>3143</v>
      </c>
      <c r="B159">
        <v>605167.31999999995</v>
      </c>
      <c r="C159">
        <v>0</v>
      </c>
      <c r="D159">
        <v>130254.61</v>
      </c>
      <c r="E159">
        <v>137583.26</v>
      </c>
      <c r="F159">
        <v>126963.76</v>
      </c>
      <c r="J159">
        <v>0</v>
      </c>
      <c r="M159">
        <v>-819109.57</v>
      </c>
      <c r="N159">
        <v>1595931.52</v>
      </c>
      <c r="P159">
        <v>522891.49</v>
      </c>
      <c r="S159">
        <v>271320</v>
      </c>
      <c r="U159">
        <v>432442</v>
      </c>
      <c r="X159">
        <v>63074.18</v>
      </c>
      <c r="Y159">
        <v>27971.56</v>
      </c>
      <c r="Z159">
        <v>29051.75</v>
      </c>
    </row>
    <row r="160" spans="1:26" x14ac:dyDescent="0.25">
      <c r="A160" t="s">
        <v>3144</v>
      </c>
      <c r="B160">
        <v>441639.78</v>
      </c>
      <c r="C160">
        <v>0</v>
      </c>
      <c r="D160">
        <v>36672.25</v>
      </c>
      <c r="E160">
        <v>255838.03</v>
      </c>
      <c r="F160">
        <v>166197.19</v>
      </c>
      <c r="J160">
        <v>500.67</v>
      </c>
      <c r="M160">
        <v>-1351937.17</v>
      </c>
      <c r="N160">
        <v>2218013.29</v>
      </c>
      <c r="P160">
        <v>193517.1</v>
      </c>
      <c r="R160">
        <v>666</v>
      </c>
      <c r="S160">
        <v>313843</v>
      </c>
      <c r="U160">
        <v>387296</v>
      </c>
      <c r="X160">
        <v>82865.179999999993</v>
      </c>
      <c r="Y160">
        <v>19644.96</v>
      </c>
    </row>
    <row r="161" spans="1:25" x14ac:dyDescent="0.25">
      <c r="A161" t="s">
        <v>3145</v>
      </c>
      <c r="B161">
        <v>520390.24</v>
      </c>
      <c r="C161">
        <v>0</v>
      </c>
      <c r="D161">
        <v>60377.17</v>
      </c>
      <c r="E161">
        <v>113785.24</v>
      </c>
      <c r="F161">
        <v>433706.8</v>
      </c>
      <c r="J161">
        <v>814.95</v>
      </c>
      <c r="M161">
        <v>-765562.14</v>
      </c>
      <c r="N161">
        <v>1904185.77</v>
      </c>
      <c r="P161">
        <v>215566.01</v>
      </c>
      <c r="S161">
        <v>522257.5</v>
      </c>
      <c r="U161">
        <v>625736.5</v>
      </c>
      <c r="X161">
        <v>36479.82</v>
      </c>
      <c r="Y161">
        <v>34978.82</v>
      </c>
    </row>
    <row r="162" spans="1:25" x14ac:dyDescent="0.25">
      <c r="A162" t="s">
        <v>3146</v>
      </c>
      <c r="B162">
        <v>303575.15999999997</v>
      </c>
      <c r="C162">
        <v>0</v>
      </c>
      <c r="D162">
        <v>12442.42</v>
      </c>
      <c r="E162">
        <v>365195.01</v>
      </c>
      <c r="F162">
        <v>497155.32</v>
      </c>
      <c r="J162">
        <v>62.62</v>
      </c>
      <c r="M162">
        <v>-872515.34</v>
      </c>
      <c r="N162">
        <v>2050038.21</v>
      </c>
      <c r="P162">
        <v>203443.54</v>
      </c>
      <c r="S162">
        <v>313356</v>
      </c>
      <c r="U162">
        <v>414970</v>
      </c>
      <c r="X162">
        <v>20400.88</v>
      </c>
      <c r="Y162">
        <v>38258.74</v>
      </c>
    </row>
    <row r="163" spans="1:25" x14ac:dyDescent="0.25">
      <c r="A163" t="s">
        <v>3147</v>
      </c>
      <c r="B163">
        <v>476219.88</v>
      </c>
      <c r="C163">
        <v>0</v>
      </c>
      <c r="D163">
        <v>88936.7</v>
      </c>
      <c r="E163">
        <v>1392097.38</v>
      </c>
      <c r="F163">
        <v>310917.84999999998</v>
      </c>
      <c r="M163">
        <v>1961602.78</v>
      </c>
      <c r="N163">
        <v>345682.71</v>
      </c>
      <c r="P163">
        <v>216964.93</v>
      </c>
      <c r="S163">
        <v>481873</v>
      </c>
      <c r="U163">
        <v>575538</v>
      </c>
      <c r="X163">
        <v>48528.91</v>
      </c>
      <c r="Y163">
        <v>71247.199999999997</v>
      </c>
    </row>
    <row r="164" spans="1:25" x14ac:dyDescent="0.25">
      <c r="A164" t="s">
        <v>3148</v>
      </c>
      <c r="B164">
        <v>541115.65</v>
      </c>
      <c r="C164">
        <v>0</v>
      </c>
      <c r="D164">
        <v>63285.56</v>
      </c>
      <c r="E164">
        <v>745735.39</v>
      </c>
      <c r="F164">
        <v>169334.5</v>
      </c>
      <c r="J164">
        <v>566.04</v>
      </c>
      <c r="M164">
        <v>969753.64</v>
      </c>
      <c r="N164">
        <v>633085.80000000005</v>
      </c>
      <c r="P164">
        <v>49202.78</v>
      </c>
      <c r="S164">
        <v>234270</v>
      </c>
      <c r="T164">
        <v>6000</v>
      </c>
      <c r="U164">
        <v>288921</v>
      </c>
      <c r="X164">
        <v>72231.509999999995</v>
      </c>
      <c r="Y164">
        <v>31165.56</v>
      </c>
    </row>
    <row r="165" spans="1:25" x14ac:dyDescent="0.25">
      <c r="A165" t="s">
        <v>3149</v>
      </c>
      <c r="B165">
        <v>1070646.74</v>
      </c>
      <c r="C165">
        <v>0</v>
      </c>
      <c r="D165">
        <v>49845.74</v>
      </c>
      <c r="E165">
        <v>71926.75</v>
      </c>
      <c r="F165">
        <v>240537.72</v>
      </c>
      <c r="J165">
        <v>250.4</v>
      </c>
      <c r="M165">
        <v>148508.89000000001</v>
      </c>
      <c r="N165">
        <v>1315994.6399999999</v>
      </c>
      <c r="P165">
        <v>153797.56</v>
      </c>
      <c r="S165">
        <v>415470</v>
      </c>
      <c r="T165">
        <v>6000</v>
      </c>
      <c r="U165">
        <v>498011</v>
      </c>
      <c r="X165">
        <v>100940.36</v>
      </c>
      <c r="Y165">
        <v>6436.68</v>
      </c>
    </row>
    <row r="166" spans="1:25" x14ac:dyDescent="0.25">
      <c r="A166" t="s">
        <v>3150</v>
      </c>
      <c r="B166">
        <v>739978.11</v>
      </c>
      <c r="C166">
        <v>0</v>
      </c>
      <c r="D166">
        <v>50042.02</v>
      </c>
      <c r="E166">
        <v>91807.22</v>
      </c>
      <c r="F166">
        <v>530319.15</v>
      </c>
      <c r="G166">
        <v>8200</v>
      </c>
      <c r="J166">
        <v>26.53</v>
      </c>
      <c r="M166">
        <v>-410467.24</v>
      </c>
      <c r="N166">
        <v>1954472.19</v>
      </c>
      <c r="P166">
        <v>143993.93</v>
      </c>
      <c r="S166">
        <v>501220</v>
      </c>
      <c r="T166">
        <v>6000</v>
      </c>
      <c r="U166">
        <v>588113</v>
      </c>
      <c r="X166">
        <v>134277.97</v>
      </c>
      <c r="Y166">
        <v>34928.94</v>
      </c>
    </row>
    <row r="167" spans="1:25" x14ac:dyDescent="0.25">
      <c r="A167" t="s">
        <v>3151</v>
      </c>
      <c r="B167">
        <v>900804.26</v>
      </c>
      <c r="C167">
        <v>0</v>
      </c>
      <c r="D167">
        <v>27400.54</v>
      </c>
      <c r="E167">
        <v>361033.18</v>
      </c>
      <c r="F167">
        <v>28017.47</v>
      </c>
      <c r="G167">
        <v>12300</v>
      </c>
      <c r="J167">
        <v>725.52</v>
      </c>
      <c r="M167">
        <v>-258143.61</v>
      </c>
      <c r="N167">
        <v>1659140.58</v>
      </c>
      <c r="P167">
        <v>64322.84</v>
      </c>
      <c r="Q167">
        <v>10500</v>
      </c>
      <c r="S167">
        <v>325990</v>
      </c>
      <c r="T167">
        <v>6000</v>
      </c>
      <c r="U167">
        <v>390213</v>
      </c>
      <c r="X167">
        <v>186680.16</v>
      </c>
      <c r="Y167">
        <v>18872.759999999998</v>
      </c>
    </row>
    <row r="168" spans="1:25" x14ac:dyDescent="0.25">
      <c r="A168" t="s">
        <v>3152</v>
      </c>
      <c r="B168">
        <v>216559.04</v>
      </c>
      <c r="C168">
        <v>0</v>
      </c>
      <c r="D168">
        <v>108327.84</v>
      </c>
      <c r="E168">
        <v>214371.74</v>
      </c>
      <c r="F168">
        <v>145292.25</v>
      </c>
      <c r="J168">
        <v>325.51</v>
      </c>
      <c r="M168">
        <v>-2633095.4700000002</v>
      </c>
      <c r="N168">
        <v>3430123.36</v>
      </c>
      <c r="P168">
        <v>105118.96</v>
      </c>
      <c r="S168">
        <v>529640</v>
      </c>
      <c r="T168">
        <v>2000</v>
      </c>
      <c r="U168">
        <v>607279</v>
      </c>
      <c r="X168">
        <v>112243.86</v>
      </c>
      <c r="Y168">
        <v>20431.48</v>
      </c>
    </row>
    <row r="169" spans="1:25" x14ac:dyDescent="0.25">
      <c r="A169" t="s">
        <v>3153</v>
      </c>
      <c r="B169">
        <v>455957.42</v>
      </c>
      <c r="C169">
        <v>0</v>
      </c>
      <c r="D169">
        <v>82202.960000000006</v>
      </c>
      <c r="E169">
        <v>414687.75</v>
      </c>
      <c r="F169">
        <v>101814.13</v>
      </c>
      <c r="J169">
        <v>875.56</v>
      </c>
      <c r="M169">
        <v>915401.62</v>
      </c>
      <c r="P169">
        <v>658718.9</v>
      </c>
      <c r="S169">
        <v>241340</v>
      </c>
      <c r="T169">
        <v>3500</v>
      </c>
      <c r="U169">
        <v>337643</v>
      </c>
      <c r="V169">
        <v>3000</v>
      </c>
      <c r="X169">
        <v>71022.600000000006</v>
      </c>
      <c r="Y169">
        <v>5550.72</v>
      </c>
    </row>
    <row r="170" spans="1:25" x14ac:dyDescent="0.25">
      <c r="A170" t="s">
        <v>3154</v>
      </c>
      <c r="B170">
        <v>673937.3</v>
      </c>
      <c r="C170">
        <v>0</v>
      </c>
      <c r="D170">
        <v>61714.38</v>
      </c>
      <c r="E170">
        <v>153268.57</v>
      </c>
      <c r="F170">
        <v>533094.69999999995</v>
      </c>
      <c r="J170">
        <v>365.95</v>
      </c>
      <c r="M170">
        <v>1261350.3999999999</v>
      </c>
      <c r="P170">
        <v>457946.58</v>
      </c>
      <c r="S170">
        <v>327320</v>
      </c>
      <c r="T170">
        <v>7000</v>
      </c>
      <c r="U170">
        <v>466571.84</v>
      </c>
      <c r="X170">
        <v>47578.32</v>
      </c>
      <c r="Y170">
        <v>27010.32</v>
      </c>
    </row>
    <row r="171" spans="1:25" x14ac:dyDescent="0.25">
      <c r="A171" t="s">
        <v>3155</v>
      </c>
      <c r="B171">
        <v>233430.82</v>
      </c>
      <c r="C171">
        <v>0</v>
      </c>
      <c r="D171">
        <v>51846.400000000001</v>
      </c>
      <c r="E171">
        <v>354875.03</v>
      </c>
      <c r="F171">
        <v>652545.34</v>
      </c>
      <c r="J171">
        <v>0</v>
      </c>
      <c r="M171">
        <v>1190014.76</v>
      </c>
      <c r="P171">
        <v>358855.5</v>
      </c>
      <c r="S171">
        <v>296990</v>
      </c>
      <c r="T171">
        <v>4000</v>
      </c>
      <c r="U171">
        <v>398144</v>
      </c>
      <c r="X171">
        <v>67735.45</v>
      </c>
      <c r="Y171">
        <v>13413.22</v>
      </c>
    </row>
    <row r="172" spans="1:25" x14ac:dyDescent="0.25">
      <c r="A172" t="s">
        <v>3156</v>
      </c>
      <c r="B172">
        <v>662284.56999999995</v>
      </c>
      <c r="C172">
        <v>0</v>
      </c>
      <c r="D172">
        <v>10855.05</v>
      </c>
      <c r="E172">
        <v>88548.86</v>
      </c>
      <c r="F172">
        <v>13452.07</v>
      </c>
      <c r="J172">
        <v>883.6</v>
      </c>
      <c r="M172">
        <v>722298.2</v>
      </c>
      <c r="P172">
        <v>345699.5</v>
      </c>
      <c r="S172">
        <v>449950</v>
      </c>
      <c r="T172">
        <v>7000</v>
      </c>
      <c r="U172">
        <v>562177</v>
      </c>
      <c r="W172">
        <v>6000</v>
      </c>
      <c r="X172">
        <v>73400.67</v>
      </c>
      <c r="Y172">
        <v>29375.58</v>
      </c>
    </row>
    <row r="173" spans="1:25" x14ac:dyDescent="0.25">
      <c r="A173" t="s">
        <v>3157</v>
      </c>
      <c r="B173">
        <v>1165389.58</v>
      </c>
      <c r="C173">
        <v>0</v>
      </c>
      <c r="D173">
        <v>165102.91</v>
      </c>
      <c r="E173">
        <v>60154</v>
      </c>
      <c r="F173">
        <v>338492.92</v>
      </c>
      <c r="J173">
        <v>22.47</v>
      </c>
      <c r="M173">
        <v>1516605.12</v>
      </c>
      <c r="P173">
        <v>497102.02</v>
      </c>
      <c r="S173">
        <v>382150</v>
      </c>
      <c r="T173">
        <v>6500</v>
      </c>
      <c r="U173">
        <v>495873</v>
      </c>
      <c r="V173">
        <v>4500</v>
      </c>
      <c r="X173">
        <v>61874.12</v>
      </c>
      <c r="Y173">
        <v>28375.58</v>
      </c>
    </row>
    <row r="174" spans="1:25" x14ac:dyDescent="0.25">
      <c r="A174" t="s">
        <v>3158</v>
      </c>
      <c r="B174">
        <v>680582.62</v>
      </c>
      <c r="C174">
        <v>0</v>
      </c>
      <c r="D174">
        <v>23012.94</v>
      </c>
      <c r="E174">
        <v>353955.7</v>
      </c>
      <c r="F174">
        <v>157965.94</v>
      </c>
      <c r="J174">
        <v>412.27</v>
      </c>
      <c r="M174">
        <v>1064877.83</v>
      </c>
      <c r="P174">
        <v>555476.5</v>
      </c>
      <c r="S174">
        <v>358380</v>
      </c>
      <c r="T174">
        <v>7000</v>
      </c>
      <c r="U174">
        <v>554077.92000000004</v>
      </c>
      <c r="X174">
        <v>107602.42</v>
      </c>
      <c r="Y174">
        <v>17661.560000000001</v>
      </c>
    </row>
    <row r="175" spans="1:25" x14ac:dyDescent="0.25">
      <c r="A175" t="s">
        <v>3159</v>
      </c>
      <c r="B175">
        <v>880513.55</v>
      </c>
      <c r="C175">
        <v>15200</v>
      </c>
      <c r="D175">
        <v>241643.69</v>
      </c>
      <c r="E175">
        <v>105757.87</v>
      </c>
      <c r="F175">
        <v>140666.79999999999</v>
      </c>
      <c r="J175">
        <v>101.73</v>
      </c>
      <c r="M175">
        <v>-282522.40000000002</v>
      </c>
      <c r="N175">
        <v>1908740.29</v>
      </c>
      <c r="P175">
        <v>12875.79</v>
      </c>
      <c r="Q175">
        <v>66000</v>
      </c>
      <c r="S175">
        <v>343340</v>
      </c>
      <c r="U175">
        <v>468314</v>
      </c>
      <c r="X175">
        <v>83212.66</v>
      </c>
      <c r="Y175">
        <v>9314.34</v>
      </c>
    </row>
    <row r="176" spans="1:25" x14ac:dyDescent="0.25">
      <c r="A176" t="s">
        <v>3160</v>
      </c>
      <c r="B176">
        <v>647753.93000000005</v>
      </c>
      <c r="C176">
        <v>12000</v>
      </c>
      <c r="D176">
        <v>165932.79</v>
      </c>
      <c r="E176">
        <v>296504.36</v>
      </c>
      <c r="F176">
        <v>123595.52</v>
      </c>
      <c r="J176">
        <v>525.73</v>
      </c>
      <c r="M176">
        <v>-625494.52</v>
      </c>
      <c r="N176">
        <v>2036218.61</v>
      </c>
      <c r="P176">
        <v>79648.679999999993</v>
      </c>
      <c r="Q176">
        <v>108000</v>
      </c>
      <c r="S176">
        <v>265164.25</v>
      </c>
      <c r="U176">
        <v>348704</v>
      </c>
      <c r="X176">
        <v>111760.71</v>
      </c>
      <c r="Y176">
        <v>22351.439999999999</v>
      </c>
    </row>
    <row r="177" spans="1:26" x14ac:dyDescent="0.25">
      <c r="A177" t="s">
        <v>3161</v>
      </c>
      <c r="B177">
        <v>617359.47</v>
      </c>
      <c r="C177">
        <v>0</v>
      </c>
      <c r="D177">
        <v>228379.12</v>
      </c>
      <c r="E177">
        <v>10</v>
      </c>
      <c r="F177">
        <v>120297.45</v>
      </c>
      <c r="J177">
        <v>37.380000000000003</v>
      </c>
      <c r="M177">
        <v>-1444997.47</v>
      </c>
      <c r="N177">
        <v>2581996.2400000002</v>
      </c>
      <c r="P177">
        <v>35859.620000000003</v>
      </c>
      <c r="S177">
        <v>224280</v>
      </c>
      <c r="U177">
        <v>299924</v>
      </c>
      <c r="X177">
        <v>49872.87</v>
      </c>
      <c r="Y177">
        <v>10882.86</v>
      </c>
    </row>
    <row r="178" spans="1:26" x14ac:dyDescent="0.25">
      <c r="A178" t="s">
        <v>3162</v>
      </c>
      <c r="B178">
        <v>348128.49</v>
      </c>
      <c r="C178">
        <v>13500</v>
      </c>
      <c r="D178">
        <v>319644.45</v>
      </c>
      <c r="E178">
        <v>21295.75</v>
      </c>
      <c r="F178">
        <v>335082.34999999998</v>
      </c>
      <c r="J178">
        <v>913.36</v>
      </c>
      <c r="M178">
        <v>213498.97</v>
      </c>
      <c r="N178">
        <v>1442473.15</v>
      </c>
      <c r="O178">
        <v>27.61</v>
      </c>
      <c r="P178">
        <v>67727.12</v>
      </c>
      <c r="S178">
        <v>258120</v>
      </c>
      <c r="U178">
        <v>348106</v>
      </c>
      <c r="X178">
        <v>212808.47</v>
      </c>
      <c r="Y178">
        <v>95387.199999999997</v>
      </c>
    </row>
    <row r="179" spans="1:26" x14ac:dyDescent="0.25">
      <c r="A179" t="s">
        <v>3163</v>
      </c>
      <c r="B179">
        <v>626012.46</v>
      </c>
      <c r="C179">
        <v>8800</v>
      </c>
      <c r="D179">
        <v>21575.89</v>
      </c>
      <c r="E179">
        <v>86017.08</v>
      </c>
      <c r="F179">
        <v>78170.11</v>
      </c>
      <c r="J179">
        <v>0</v>
      </c>
      <c r="M179">
        <v>-725814.17</v>
      </c>
      <c r="N179">
        <v>1708773.29</v>
      </c>
      <c r="P179">
        <v>29714.37</v>
      </c>
      <c r="S179">
        <v>171680</v>
      </c>
      <c r="U179">
        <v>215202</v>
      </c>
      <c r="X179">
        <v>66710.89</v>
      </c>
      <c r="Y179">
        <v>28177.56</v>
      </c>
    </row>
    <row r="180" spans="1:26" x14ac:dyDescent="0.25">
      <c r="A180" t="s">
        <v>3164</v>
      </c>
      <c r="B180">
        <v>369824.57</v>
      </c>
      <c r="C180">
        <v>11600</v>
      </c>
      <c r="D180">
        <v>197716.43</v>
      </c>
      <c r="E180">
        <v>13928.17</v>
      </c>
      <c r="F180">
        <v>19661</v>
      </c>
      <c r="J180">
        <v>0</v>
      </c>
      <c r="M180">
        <v>-833970.31</v>
      </c>
      <c r="N180">
        <v>1572242.02</v>
      </c>
      <c r="P180">
        <v>60568.01</v>
      </c>
      <c r="S180">
        <v>262880</v>
      </c>
      <c r="U180">
        <v>337284</v>
      </c>
      <c r="X180">
        <v>47838.01</v>
      </c>
      <c r="Y180">
        <v>2117.54</v>
      </c>
    </row>
    <row r="181" spans="1:26" x14ac:dyDescent="0.25">
      <c r="A181" t="s">
        <v>3165</v>
      </c>
      <c r="B181">
        <v>538617.98</v>
      </c>
      <c r="C181">
        <v>15000</v>
      </c>
      <c r="D181">
        <v>247425.7</v>
      </c>
      <c r="E181">
        <v>81511.839999999997</v>
      </c>
      <c r="F181">
        <v>230720.64000000001</v>
      </c>
      <c r="J181">
        <v>171.73</v>
      </c>
      <c r="M181">
        <v>154820.74</v>
      </c>
      <c r="N181">
        <v>1286359.3700000001</v>
      </c>
      <c r="P181">
        <v>48612.58</v>
      </c>
      <c r="S181">
        <v>359340</v>
      </c>
      <c r="U181">
        <v>430044</v>
      </c>
      <c r="X181">
        <v>150284.54</v>
      </c>
      <c r="Y181">
        <v>79749.72</v>
      </c>
    </row>
    <row r="182" spans="1:26" x14ac:dyDescent="0.25">
      <c r="A182" t="s">
        <v>3166</v>
      </c>
      <c r="B182">
        <v>594282.79</v>
      </c>
      <c r="C182">
        <v>30254.880000000001</v>
      </c>
      <c r="D182">
        <v>57474.36</v>
      </c>
      <c r="E182">
        <v>199647.27</v>
      </c>
      <c r="F182">
        <v>75772.240000000005</v>
      </c>
      <c r="G182">
        <v>31486.47</v>
      </c>
      <c r="I182">
        <v>1107</v>
      </c>
      <c r="M182">
        <v>-815884.01</v>
      </c>
      <c r="N182">
        <v>1621669.25</v>
      </c>
      <c r="P182">
        <v>184684.37</v>
      </c>
      <c r="S182">
        <v>163990</v>
      </c>
      <c r="T182">
        <v>63999.25</v>
      </c>
      <c r="U182">
        <v>228828</v>
      </c>
      <c r="X182">
        <v>49442.7</v>
      </c>
      <c r="Y182">
        <v>13072.02</v>
      </c>
    </row>
    <row r="183" spans="1:26" x14ac:dyDescent="0.25">
      <c r="A183" t="s">
        <v>3167</v>
      </c>
      <c r="B183">
        <v>290545.89</v>
      </c>
      <c r="C183">
        <v>50860</v>
      </c>
      <c r="D183">
        <v>60068.25</v>
      </c>
      <c r="E183">
        <v>168085.25</v>
      </c>
      <c r="F183">
        <v>667352.44999999995</v>
      </c>
      <c r="G183">
        <v>39685</v>
      </c>
      <c r="M183">
        <v>-1174867.04</v>
      </c>
      <c r="N183">
        <v>2143817.25</v>
      </c>
      <c r="P183">
        <v>301369.25</v>
      </c>
      <c r="S183">
        <v>247490</v>
      </c>
      <c r="T183">
        <v>110954.75</v>
      </c>
      <c r="U183">
        <v>291958</v>
      </c>
      <c r="X183">
        <v>35637.01</v>
      </c>
      <c r="Y183">
        <v>42068.86</v>
      </c>
    </row>
    <row r="184" spans="1:26" x14ac:dyDescent="0.25">
      <c r="A184" t="s">
        <v>3168</v>
      </c>
      <c r="B184">
        <v>417022.12</v>
      </c>
      <c r="C184">
        <v>88528</v>
      </c>
      <c r="D184">
        <v>26452.21</v>
      </c>
      <c r="E184">
        <v>2071235.21</v>
      </c>
      <c r="F184">
        <v>199491.06</v>
      </c>
      <c r="G184">
        <v>0</v>
      </c>
      <c r="M184">
        <v>2412212.64</v>
      </c>
      <c r="N184">
        <v>309335.96999999997</v>
      </c>
      <c r="P184">
        <v>152549.5</v>
      </c>
      <c r="S184">
        <v>171200</v>
      </c>
      <c r="T184">
        <v>39183.75</v>
      </c>
      <c r="U184">
        <v>197650</v>
      </c>
      <c r="X184">
        <v>40106.120000000003</v>
      </c>
      <c r="Y184">
        <v>30744.639999999999</v>
      </c>
    </row>
    <row r="185" spans="1:26" x14ac:dyDescent="0.25">
      <c r="A185" t="s">
        <v>3169</v>
      </c>
      <c r="B185">
        <v>282026.40999999997</v>
      </c>
      <c r="C185">
        <v>35737.9</v>
      </c>
      <c r="D185">
        <v>30539.07</v>
      </c>
      <c r="E185">
        <v>87936.49</v>
      </c>
      <c r="F185">
        <v>644935.32999999996</v>
      </c>
      <c r="G185">
        <v>18561</v>
      </c>
      <c r="J185">
        <v>2620</v>
      </c>
      <c r="M185">
        <v>-590879.96</v>
      </c>
      <c r="N185">
        <v>1558084.6</v>
      </c>
      <c r="P185">
        <v>152178.07999999999</v>
      </c>
      <c r="S185">
        <v>154600</v>
      </c>
      <c r="T185">
        <v>72090.75</v>
      </c>
      <c r="U185">
        <v>196292</v>
      </c>
      <c r="X185">
        <v>104025.99</v>
      </c>
      <c r="Y185">
        <v>31699.74</v>
      </c>
    </row>
    <row r="186" spans="1:26" x14ac:dyDescent="0.25">
      <c r="A186" t="s">
        <v>3170</v>
      </c>
      <c r="B186">
        <v>547550.89</v>
      </c>
      <c r="C186">
        <v>31000</v>
      </c>
      <c r="D186">
        <v>45193</v>
      </c>
      <c r="E186">
        <v>335375.67</v>
      </c>
      <c r="F186">
        <v>65130.67</v>
      </c>
      <c r="J186">
        <v>918</v>
      </c>
      <c r="M186">
        <v>-1031542.62</v>
      </c>
      <c r="N186">
        <v>1939631.19</v>
      </c>
      <c r="P186">
        <v>433456.95</v>
      </c>
      <c r="S186">
        <v>287440</v>
      </c>
      <c r="U186">
        <v>349528.8</v>
      </c>
      <c r="X186">
        <v>191769.63</v>
      </c>
      <c r="Y186">
        <v>17767.36</v>
      </c>
    </row>
    <row r="187" spans="1:26" x14ac:dyDescent="0.25">
      <c r="A187" t="s">
        <v>3171</v>
      </c>
      <c r="B187">
        <v>763979.59</v>
      </c>
      <c r="C187">
        <v>113264.35</v>
      </c>
      <c r="D187">
        <v>29961.88</v>
      </c>
      <c r="E187">
        <v>98129.68</v>
      </c>
      <c r="F187">
        <v>126512.12</v>
      </c>
      <c r="G187">
        <v>32830</v>
      </c>
      <c r="J187">
        <v>610</v>
      </c>
      <c r="M187">
        <v>-1213901.95</v>
      </c>
      <c r="N187">
        <v>2258666.42</v>
      </c>
      <c r="P187">
        <v>380181.08</v>
      </c>
      <c r="R187">
        <v>0.03</v>
      </c>
      <c r="S187">
        <v>496486</v>
      </c>
      <c r="T187">
        <v>103341.75</v>
      </c>
      <c r="U187">
        <v>621999</v>
      </c>
      <c r="X187">
        <v>250916.01</v>
      </c>
      <c r="Y187">
        <v>13156.15</v>
      </c>
      <c r="Z187">
        <v>3000</v>
      </c>
    </row>
    <row r="188" spans="1:26" x14ac:dyDescent="0.25">
      <c r="A188" t="s">
        <v>3172</v>
      </c>
      <c r="B188">
        <v>285185.98</v>
      </c>
      <c r="C188">
        <v>43050.46</v>
      </c>
      <c r="D188">
        <v>65846.259999999995</v>
      </c>
      <c r="E188">
        <v>-49685.16</v>
      </c>
      <c r="F188">
        <v>338608.4</v>
      </c>
      <c r="G188">
        <v>48162</v>
      </c>
      <c r="M188">
        <v>-2798713.46</v>
      </c>
      <c r="N188">
        <v>3335566.08</v>
      </c>
      <c r="P188">
        <v>157730.07999999999</v>
      </c>
      <c r="S188">
        <v>185500</v>
      </c>
      <c r="T188">
        <v>56441.25</v>
      </c>
      <c r="U188">
        <v>232598.48</v>
      </c>
      <c r="X188">
        <v>48185.58</v>
      </c>
      <c r="Y188">
        <v>28380.95</v>
      </c>
    </row>
    <row r="189" spans="1:26" x14ac:dyDescent="0.25">
      <c r="A189" t="s">
        <v>3173</v>
      </c>
      <c r="B189">
        <v>611432.07999999996</v>
      </c>
      <c r="C189">
        <v>13200</v>
      </c>
      <c r="D189">
        <v>18529.77</v>
      </c>
      <c r="E189">
        <v>139193.93</v>
      </c>
      <c r="F189">
        <v>91720.03</v>
      </c>
      <c r="G189">
        <v>38420.769999999997</v>
      </c>
      <c r="J189">
        <v>7245</v>
      </c>
      <c r="M189">
        <v>-1283645.3400000001</v>
      </c>
      <c r="N189">
        <v>1980732.96</v>
      </c>
      <c r="P189">
        <v>247645.97</v>
      </c>
      <c r="S189">
        <v>294310</v>
      </c>
      <c r="T189">
        <v>94177.75</v>
      </c>
      <c r="U189">
        <v>381964</v>
      </c>
      <c r="X189">
        <v>90064.8</v>
      </c>
      <c r="Y189">
        <v>9571.14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89"/>
  <sheetViews>
    <sheetView topLeftCell="T1" zoomScale="92" zoomScaleNormal="92" workbookViewId="0">
      <selection activeCell="AI22" sqref="AI22:AI189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9.3984375" bestFit="1" customWidth="1"/>
    <col min="6" max="8" width="8.796875" style="301"/>
    <col min="9" max="10" width="8.796875"/>
    <col min="11" max="14" width="8.796875" style="301"/>
    <col min="15" max="15" width="19.3984375" style="301" bestFit="1" customWidth="1"/>
    <col min="16" max="18" width="8.796875"/>
    <col min="19" max="24" width="8.796875" style="301"/>
    <col min="25" max="30" width="8.796875"/>
    <col min="31" max="31" width="20.09765625" style="75" customWidth="1"/>
    <col min="32" max="32" width="15.5" style="30" bestFit="1" customWidth="1"/>
    <col min="33" max="33" width="14.09765625" style="25" bestFit="1" customWidth="1"/>
    <col min="34" max="34" width="15.09765625" style="34" bestFit="1" customWidth="1"/>
    <col min="35" max="35" width="15.09765625" style="35" bestFit="1" customWidth="1"/>
    <col min="36" max="36" width="16.69921875" style="26" bestFit="1" customWidth="1"/>
    <col min="37" max="16384" width="9" style="1"/>
  </cols>
  <sheetData>
    <row r="1" spans="3:36" x14ac:dyDescent="0.25">
      <c r="E1" t="s">
        <v>2445</v>
      </c>
      <c r="F1" s="301" t="s">
        <v>2446</v>
      </c>
      <c r="G1" s="301" t="s">
        <v>2447</v>
      </c>
      <c r="H1" s="301" t="s">
        <v>2448</v>
      </c>
      <c r="I1" t="s">
        <v>2450</v>
      </c>
      <c r="J1" t="s">
        <v>2451</v>
      </c>
      <c r="K1" s="301" t="s">
        <v>2453</v>
      </c>
      <c r="L1" s="301" t="s">
        <v>2454</v>
      </c>
      <c r="M1" s="301" t="s">
        <v>2456</v>
      </c>
      <c r="N1" s="301" t="s">
        <v>2457</v>
      </c>
      <c r="O1" s="301" t="s">
        <v>2591</v>
      </c>
      <c r="P1" t="s">
        <v>2459</v>
      </c>
      <c r="Q1" t="s">
        <v>2460</v>
      </c>
      <c r="R1" t="s">
        <v>2461</v>
      </c>
      <c r="S1" s="301" t="s">
        <v>2462</v>
      </c>
      <c r="T1" s="301" t="s">
        <v>2463</v>
      </c>
      <c r="U1" s="301" t="s">
        <v>2464</v>
      </c>
      <c r="V1" s="301" t="s">
        <v>2465</v>
      </c>
      <c r="W1" s="301" t="s">
        <v>2466</v>
      </c>
      <c r="X1" s="301" t="s">
        <v>2467</v>
      </c>
      <c r="Y1" t="s">
        <v>2468</v>
      </c>
      <c r="Z1" t="s">
        <v>2469</v>
      </c>
      <c r="AA1" t="s">
        <v>2470</v>
      </c>
      <c r="AB1" t="s">
        <v>2471</v>
      </c>
      <c r="AC1" t="s">
        <v>2472</v>
      </c>
      <c r="AD1" t="s">
        <v>2473</v>
      </c>
      <c r="AE1" s="74" t="s">
        <v>6</v>
      </c>
      <c r="AF1" s="30" t="s">
        <v>7</v>
      </c>
      <c r="AG1" s="32" t="s">
        <v>8</v>
      </c>
      <c r="AH1" s="33" t="s">
        <v>9</v>
      </c>
      <c r="AI1" s="23" t="s">
        <v>10</v>
      </c>
      <c r="AJ1" s="26" t="s">
        <v>11</v>
      </c>
    </row>
    <row r="2" spans="3:36" x14ac:dyDescent="0.25">
      <c r="E2" t="s">
        <v>2474</v>
      </c>
      <c r="F2" s="301" t="s">
        <v>2475</v>
      </c>
      <c r="G2" s="301" t="s">
        <v>2476</v>
      </c>
      <c r="H2" s="301" t="s">
        <v>2477</v>
      </c>
      <c r="I2" t="s">
        <v>2479</v>
      </c>
      <c r="J2" t="s">
        <v>2480</v>
      </c>
      <c r="K2" s="301" t="s">
        <v>2482</v>
      </c>
      <c r="L2" s="301" t="s">
        <v>2483</v>
      </c>
      <c r="M2" s="301" t="s">
        <v>2485</v>
      </c>
      <c r="N2" s="301" t="s">
        <v>2486</v>
      </c>
      <c r="O2" s="301" t="s">
        <v>2596</v>
      </c>
      <c r="P2" t="s">
        <v>2488</v>
      </c>
      <c r="Q2" t="s">
        <v>2489</v>
      </c>
      <c r="R2" t="s">
        <v>2490</v>
      </c>
      <c r="S2" s="301" t="s">
        <v>2491</v>
      </c>
      <c r="T2" s="301" t="s">
        <v>2492</v>
      </c>
      <c r="U2" s="301" t="s">
        <v>2493</v>
      </c>
      <c r="V2" s="301" t="s">
        <v>2494</v>
      </c>
      <c r="W2" s="301" t="s">
        <v>2495</v>
      </c>
      <c r="X2" s="301" t="s">
        <v>2496</v>
      </c>
      <c r="Y2" t="s">
        <v>2497</v>
      </c>
      <c r="Z2" t="s">
        <v>2498</v>
      </c>
      <c r="AA2" t="s">
        <v>2499</v>
      </c>
      <c r="AB2" t="s">
        <v>2500</v>
      </c>
      <c r="AC2" t="s">
        <v>2501</v>
      </c>
      <c r="AD2" t="s">
        <v>2502</v>
      </c>
      <c r="AE2" s="74"/>
      <c r="AG2" s="32"/>
      <c r="AH2" s="33"/>
      <c r="AI2" s="23"/>
    </row>
    <row r="3" spans="3:36" x14ac:dyDescent="0.25">
      <c r="E3" t="s">
        <v>2503</v>
      </c>
      <c r="F3" s="301">
        <v>84024477.400000006</v>
      </c>
      <c r="G3" s="301">
        <v>2063226.95</v>
      </c>
      <c r="H3" s="301">
        <v>16537783.720000001</v>
      </c>
      <c r="I3">
        <v>73479779.790000007</v>
      </c>
      <c r="J3">
        <v>29748744.940000001</v>
      </c>
      <c r="K3" s="301">
        <v>263326.12</v>
      </c>
      <c r="L3" s="301">
        <v>0</v>
      </c>
      <c r="M3" s="301">
        <v>1107</v>
      </c>
      <c r="N3" s="301">
        <v>2755778.24</v>
      </c>
      <c r="O3" s="301">
        <v>-200</v>
      </c>
      <c r="P3">
        <v>-6929665.5499999998</v>
      </c>
      <c r="Q3">
        <v>-78026156.049999997</v>
      </c>
      <c r="R3">
        <v>290323006.42000002</v>
      </c>
      <c r="S3" s="301">
        <v>36.869999999999997</v>
      </c>
      <c r="T3" s="301">
        <v>42742225.880000003</v>
      </c>
      <c r="U3" s="301">
        <v>1626126.79</v>
      </c>
      <c r="V3" s="301">
        <v>3435.43</v>
      </c>
      <c r="W3" s="301">
        <v>56462059.600000001</v>
      </c>
      <c r="X3" s="301">
        <v>4306199.59</v>
      </c>
      <c r="Y3">
        <v>71458091.760000005</v>
      </c>
      <c r="Z3">
        <v>64500</v>
      </c>
      <c r="AA3">
        <v>10960</v>
      </c>
      <c r="AB3">
        <v>25189356.16</v>
      </c>
      <c r="AC3">
        <v>3925696.68</v>
      </c>
      <c r="AD3">
        <v>72083.009999999995</v>
      </c>
      <c r="AE3" s="76">
        <f t="shared" ref="AE3:AJ3" si="0">SUM(AE4:AE189)</f>
        <v>100202943.69999999</v>
      </c>
      <c r="AF3" s="31">
        <f t="shared" si="0"/>
        <v>3019998.5300000003</v>
      </c>
      <c r="AG3" s="21">
        <f t="shared" si="0"/>
        <v>97182945.170000002</v>
      </c>
      <c r="AH3" s="15">
        <f t="shared" si="0"/>
        <v>104986764.31000005</v>
      </c>
      <c r="AI3" s="16" t="e">
        <f t="shared" si="0"/>
        <v>#REF!</v>
      </c>
      <c r="AJ3" s="26" t="e">
        <f t="shared" si="0"/>
        <v>#REF!</v>
      </c>
    </row>
    <row r="4" spans="3:36" x14ac:dyDescent="0.25">
      <c r="AE4" s="76">
        <f t="shared" ref="AE4:AE22" si="1">SUM(F4:H4)</f>
        <v>0</v>
      </c>
      <c r="AF4" s="31">
        <f t="shared" ref="AF4:AF21" si="2">SUM(K4:N4)</f>
        <v>0</v>
      </c>
      <c r="AG4" s="21">
        <f>AE4-AF4</f>
        <v>0</v>
      </c>
      <c r="AH4" s="15">
        <f t="shared" ref="AH4:AH21" si="3">SUM(S4:AD4)</f>
        <v>0</v>
      </c>
      <c r="AI4" s="16" t="e">
        <f>SUM(#REF!)</f>
        <v>#REF!</v>
      </c>
      <c r="AJ4" s="26" t="e">
        <f>AH4-AI4</f>
        <v>#REF!</v>
      </c>
    </row>
    <row r="5" spans="3:36" x14ac:dyDescent="0.25">
      <c r="AE5" s="76">
        <f t="shared" si="1"/>
        <v>0</v>
      </c>
      <c r="AF5" s="31">
        <f t="shared" si="2"/>
        <v>0</v>
      </c>
      <c r="AG5" s="21">
        <f t="shared" ref="AG5:AG21" si="4">AE5-AF5</f>
        <v>0</v>
      </c>
      <c r="AH5" s="15">
        <f t="shared" si="3"/>
        <v>0</v>
      </c>
      <c r="AI5" s="16" t="e">
        <f>SUM(#REF!)</f>
        <v>#REF!</v>
      </c>
      <c r="AJ5" s="26" t="e">
        <f t="shared" ref="AJ5:AJ68" si="5">AH5-AI5</f>
        <v>#REF!</v>
      </c>
    </row>
    <row r="6" spans="3:36" x14ac:dyDescent="0.25">
      <c r="AE6" s="76">
        <f t="shared" si="1"/>
        <v>0</v>
      </c>
      <c r="AF6" s="31">
        <f t="shared" si="2"/>
        <v>0</v>
      </c>
      <c r="AG6" s="21">
        <f t="shared" si="4"/>
        <v>0</v>
      </c>
      <c r="AH6" s="15">
        <f t="shared" si="3"/>
        <v>0</v>
      </c>
      <c r="AI6" s="16" t="e">
        <f>SUM(#REF!)</f>
        <v>#REF!</v>
      </c>
      <c r="AJ6" s="26" t="e">
        <f t="shared" si="5"/>
        <v>#REF!</v>
      </c>
    </row>
    <row r="7" spans="3:36" x14ac:dyDescent="0.25">
      <c r="AE7" s="76">
        <f t="shared" si="1"/>
        <v>0</v>
      </c>
      <c r="AF7" s="31">
        <f t="shared" si="2"/>
        <v>0</v>
      </c>
      <c r="AG7" s="21">
        <f t="shared" si="4"/>
        <v>0</v>
      </c>
      <c r="AH7" s="15">
        <f t="shared" si="3"/>
        <v>0</v>
      </c>
      <c r="AI7" s="16" t="e">
        <f>SUM(#REF!)</f>
        <v>#REF!</v>
      </c>
      <c r="AJ7" s="26" t="e">
        <f t="shared" si="5"/>
        <v>#REF!</v>
      </c>
    </row>
    <row r="8" spans="3:36" x14ac:dyDescent="0.25">
      <c r="AE8" s="76">
        <f t="shared" si="1"/>
        <v>0</v>
      </c>
      <c r="AF8" s="31">
        <f t="shared" si="2"/>
        <v>0</v>
      </c>
      <c r="AG8" s="21">
        <f t="shared" si="4"/>
        <v>0</v>
      </c>
      <c r="AH8" s="15">
        <f t="shared" si="3"/>
        <v>0</v>
      </c>
      <c r="AI8" s="16" t="e">
        <f>SUM(#REF!)</f>
        <v>#REF!</v>
      </c>
      <c r="AJ8" s="26" t="e">
        <f t="shared" si="5"/>
        <v>#REF!</v>
      </c>
    </row>
    <row r="9" spans="3:36" x14ac:dyDescent="0.25">
      <c r="AE9" s="76">
        <f t="shared" si="1"/>
        <v>0</v>
      </c>
      <c r="AF9" s="31">
        <f t="shared" si="2"/>
        <v>0</v>
      </c>
      <c r="AG9" s="21">
        <f t="shared" si="4"/>
        <v>0</v>
      </c>
      <c r="AH9" s="15">
        <f t="shared" si="3"/>
        <v>0</v>
      </c>
      <c r="AI9" s="16" t="e">
        <f>SUM(#REF!)</f>
        <v>#REF!</v>
      </c>
      <c r="AJ9" s="26" t="e">
        <f t="shared" si="5"/>
        <v>#REF!</v>
      </c>
    </row>
    <row r="10" spans="3:36" x14ac:dyDescent="0.25">
      <c r="AE10" s="76">
        <f t="shared" si="1"/>
        <v>0</v>
      </c>
      <c r="AF10" s="31">
        <f t="shared" si="2"/>
        <v>0</v>
      </c>
      <c r="AG10" s="21">
        <f t="shared" si="4"/>
        <v>0</v>
      </c>
      <c r="AH10" s="15">
        <f t="shared" si="3"/>
        <v>0</v>
      </c>
      <c r="AI10" s="16" t="e">
        <f>SUM(#REF!)</f>
        <v>#REF!</v>
      </c>
      <c r="AJ10" s="26" t="e">
        <f t="shared" si="5"/>
        <v>#REF!</v>
      </c>
    </row>
    <row r="11" spans="3:36" x14ac:dyDescent="0.25">
      <c r="AE11" s="76">
        <f t="shared" si="1"/>
        <v>0</v>
      </c>
      <c r="AF11" s="31">
        <f t="shared" si="2"/>
        <v>0</v>
      </c>
      <c r="AG11" s="21">
        <f t="shared" si="4"/>
        <v>0</v>
      </c>
      <c r="AH11" s="15">
        <f t="shared" si="3"/>
        <v>0</v>
      </c>
      <c r="AI11" s="16" t="e">
        <f>SUM(#REF!)</f>
        <v>#REF!</v>
      </c>
      <c r="AJ11" s="26" t="e">
        <f t="shared" si="5"/>
        <v>#REF!</v>
      </c>
    </row>
    <row r="12" spans="3:36" x14ac:dyDescent="0.25">
      <c r="AE12" s="76">
        <f t="shared" si="1"/>
        <v>0</v>
      </c>
      <c r="AF12" s="31">
        <f t="shared" si="2"/>
        <v>0</v>
      </c>
      <c r="AG12" s="21">
        <f t="shared" si="4"/>
        <v>0</v>
      </c>
      <c r="AH12" s="15">
        <f t="shared" si="3"/>
        <v>0</v>
      </c>
      <c r="AI12" s="16" t="e">
        <f>SUM(#REF!)</f>
        <v>#REF!</v>
      </c>
      <c r="AJ12" s="26" t="e">
        <f t="shared" si="5"/>
        <v>#REF!</v>
      </c>
    </row>
    <row r="13" spans="3:36" x14ac:dyDescent="0.25">
      <c r="AE13" s="76">
        <f t="shared" si="1"/>
        <v>0</v>
      </c>
      <c r="AF13" s="31">
        <f t="shared" si="2"/>
        <v>0</v>
      </c>
      <c r="AG13" s="21">
        <f t="shared" si="4"/>
        <v>0</v>
      </c>
      <c r="AH13" s="15">
        <f t="shared" si="3"/>
        <v>0</v>
      </c>
      <c r="AI13" s="16" t="e">
        <f>SUM(#REF!)</f>
        <v>#REF!</v>
      </c>
      <c r="AJ13" s="26" t="e">
        <f t="shared" si="5"/>
        <v>#REF!</v>
      </c>
    </row>
    <row r="14" spans="3:36" s="38" customFormat="1" x14ac:dyDescent="0.25">
      <c r="C14" s="68"/>
      <c r="D14" s="45"/>
      <c r="E14"/>
      <c r="F14" s="301"/>
      <c r="G14" s="301"/>
      <c r="H14" s="301"/>
      <c r="I14"/>
      <c r="J14"/>
      <c r="K14" s="301"/>
      <c r="L14" s="301"/>
      <c r="M14" s="301"/>
      <c r="N14" s="301"/>
      <c r="O14" s="301"/>
      <c r="P14"/>
      <c r="Q14"/>
      <c r="R14"/>
      <c r="S14" s="301"/>
      <c r="T14" s="301"/>
      <c r="U14" s="301"/>
      <c r="V14" s="301"/>
      <c r="W14" s="301"/>
      <c r="X14" s="301"/>
      <c r="Y14"/>
      <c r="Z14"/>
      <c r="AA14"/>
      <c r="AB14"/>
      <c r="AC14"/>
      <c r="AD14"/>
      <c r="AE14" s="76">
        <f t="shared" si="1"/>
        <v>0</v>
      </c>
      <c r="AF14" s="31">
        <f t="shared" si="2"/>
        <v>0</v>
      </c>
      <c r="AG14" s="21">
        <f t="shared" si="4"/>
        <v>0</v>
      </c>
      <c r="AH14" s="15">
        <f t="shared" si="3"/>
        <v>0</v>
      </c>
      <c r="AI14" s="16" t="e">
        <f>SUM(#REF!)</f>
        <v>#REF!</v>
      </c>
      <c r="AJ14" s="26" t="e">
        <f t="shared" si="5"/>
        <v>#REF!</v>
      </c>
    </row>
    <row r="15" spans="3:36" x14ac:dyDescent="0.25">
      <c r="AE15" s="76">
        <f t="shared" si="1"/>
        <v>0</v>
      </c>
      <c r="AF15" s="31">
        <f t="shared" si="2"/>
        <v>0</v>
      </c>
      <c r="AG15" s="21">
        <f t="shared" si="4"/>
        <v>0</v>
      </c>
      <c r="AH15" s="15">
        <f t="shared" si="3"/>
        <v>0</v>
      </c>
      <c r="AI15" s="16" t="e">
        <f>SUM(#REF!)</f>
        <v>#REF!</v>
      </c>
      <c r="AJ15" s="26" t="e">
        <f t="shared" si="5"/>
        <v>#REF!</v>
      </c>
    </row>
    <row r="16" spans="3:36" x14ac:dyDescent="0.25">
      <c r="AE16" s="76">
        <f t="shared" si="1"/>
        <v>0</v>
      </c>
      <c r="AF16" s="31">
        <f t="shared" si="2"/>
        <v>0</v>
      </c>
      <c r="AG16" s="21">
        <f t="shared" si="4"/>
        <v>0</v>
      </c>
      <c r="AH16" s="15">
        <f t="shared" si="3"/>
        <v>0</v>
      </c>
      <c r="AI16" s="16" t="e">
        <f>SUM(#REF!)</f>
        <v>#REF!</v>
      </c>
      <c r="AJ16" s="26" t="e">
        <f t="shared" si="5"/>
        <v>#REF!</v>
      </c>
    </row>
    <row r="17" spans="1:36" x14ac:dyDescent="0.25">
      <c r="AE17" s="76">
        <f t="shared" si="1"/>
        <v>0</v>
      </c>
      <c r="AF17" s="31">
        <f t="shared" si="2"/>
        <v>0</v>
      </c>
      <c r="AG17" s="21">
        <f t="shared" si="4"/>
        <v>0</v>
      </c>
      <c r="AH17" s="15">
        <f t="shared" si="3"/>
        <v>0</v>
      </c>
      <c r="AI17" s="16" t="e">
        <f>SUM(#REF!)</f>
        <v>#REF!</v>
      </c>
      <c r="AJ17" s="26" t="e">
        <f t="shared" si="5"/>
        <v>#REF!</v>
      </c>
    </row>
    <row r="18" spans="1:36" x14ac:dyDescent="0.25">
      <c r="AE18" s="76">
        <f t="shared" si="1"/>
        <v>0</v>
      </c>
      <c r="AF18" s="31">
        <f t="shared" si="2"/>
        <v>0</v>
      </c>
      <c r="AG18" s="21">
        <f t="shared" si="4"/>
        <v>0</v>
      </c>
      <c r="AH18" s="15">
        <f t="shared" si="3"/>
        <v>0</v>
      </c>
      <c r="AI18" s="16" t="e">
        <f>SUM(#REF!)</f>
        <v>#REF!</v>
      </c>
      <c r="AJ18" s="26" t="e">
        <f t="shared" si="5"/>
        <v>#REF!</v>
      </c>
    </row>
    <row r="19" spans="1:36" x14ac:dyDescent="0.25">
      <c r="AE19" s="76">
        <f t="shared" si="1"/>
        <v>0</v>
      </c>
      <c r="AF19" s="31">
        <f t="shared" si="2"/>
        <v>0</v>
      </c>
      <c r="AG19" s="21">
        <f t="shared" si="4"/>
        <v>0</v>
      </c>
      <c r="AH19" s="15">
        <f t="shared" si="3"/>
        <v>0</v>
      </c>
      <c r="AI19" s="16" t="e">
        <f>SUM(#REF!)</f>
        <v>#REF!</v>
      </c>
      <c r="AJ19" s="26" t="e">
        <f t="shared" si="5"/>
        <v>#REF!</v>
      </c>
    </row>
    <row r="20" spans="1:36" x14ac:dyDescent="0.25">
      <c r="AE20" s="76">
        <f t="shared" si="1"/>
        <v>0</v>
      </c>
      <c r="AF20" s="31">
        <f t="shared" si="2"/>
        <v>0</v>
      </c>
      <c r="AG20" s="21">
        <f t="shared" si="4"/>
        <v>0</v>
      </c>
      <c r="AH20" s="15">
        <f t="shared" si="3"/>
        <v>0</v>
      </c>
      <c r="AI20" s="16" t="e">
        <f>SUM(#REF!)</f>
        <v>#REF!</v>
      </c>
      <c r="AJ20" s="26" t="e">
        <f t="shared" si="5"/>
        <v>#REF!</v>
      </c>
    </row>
    <row r="21" spans="1:36" x14ac:dyDescent="0.25">
      <c r="AE21" s="76">
        <f t="shared" si="1"/>
        <v>0</v>
      </c>
      <c r="AF21" s="31">
        <f t="shared" si="2"/>
        <v>0</v>
      </c>
      <c r="AG21" s="21">
        <f t="shared" si="4"/>
        <v>0</v>
      </c>
      <c r="AH21" s="15">
        <f t="shared" si="3"/>
        <v>0</v>
      </c>
      <c r="AI21" s="16" t="e">
        <f>SUM(#REF!)</f>
        <v>#REF!</v>
      </c>
      <c r="AJ21" s="26" t="e">
        <f t="shared" si="5"/>
        <v>#REF!</v>
      </c>
    </row>
    <row r="22" spans="1:36" x14ac:dyDescent="0.25">
      <c r="A22" s="1" t="s">
        <v>448</v>
      </c>
      <c r="B22" s="1" t="s">
        <v>450</v>
      </c>
      <c r="C22" s="66">
        <v>4536</v>
      </c>
      <c r="D22" s="67" t="s">
        <v>1083</v>
      </c>
      <c r="E22" t="s">
        <v>3022</v>
      </c>
      <c r="F22" s="301">
        <v>531761.34</v>
      </c>
      <c r="G22" s="301">
        <v>38034.49</v>
      </c>
      <c r="H22" s="301">
        <v>468559.78</v>
      </c>
      <c r="I22">
        <v>203848.35</v>
      </c>
      <c r="J22">
        <v>250654.41</v>
      </c>
      <c r="N22" s="301">
        <v>-1740</v>
      </c>
      <c r="Q22">
        <v>1561979.88</v>
      </c>
      <c r="T22" s="301">
        <v>92784.51</v>
      </c>
      <c r="W22" s="301">
        <v>510340</v>
      </c>
      <c r="Y22">
        <v>582540</v>
      </c>
      <c r="AB22">
        <v>41748.04</v>
      </c>
      <c r="AC22">
        <v>29717.98</v>
      </c>
      <c r="AE22" s="76">
        <f t="shared" si="1"/>
        <v>1038355.61</v>
      </c>
      <c r="AF22" s="31">
        <f>SUM(K22:O22)</f>
        <v>-1740</v>
      </c>
      <c r="AG22" s="21">
        <f>AE22-AF22</f>
        <v>1040095.61</v>
      </c>
      <c r="AH22" s="15">
        <f>SUM(S22:X22)</f>
        <v>603124.51</v>
      </c>
      <c r="AI22" s="16">
        <f>SUM(Y22:AD22)</f>
        <v>654006.02</v>
      </c>
      <c r="AJ22" s="26">
        <f t="shared" si="5"/>
        <v>-50881.510000000009</v>
      </c>
    </row>
    <row r="23" spans="1:36" x14ac:dyDescent="0.25">
      <c r="A23" s="1" t="s">
        <v>448</v>
      </c>
      <c r="B23" s="1" t="s">
        <v>450</v>
      </c>
      <c r="C23" s="66">
        <v>3980</v>
      </c>
      <c r="D23" s="67" t="s">
        <v>1084</v>
      </c>
      <c r="E23" t="s">
        <v>3023</v>
      </c>
      <c r="F23" s="301">
        <v>318207.74</v>
      </c>
      <c r="G23" s="301">
        <v>0</v>
      </c>
      <c r="H23" s="301">
        <v>205531.09</v>
      </c>
      <c r="I23">
        <v>162238.1</v>
      </c>
      <c r="J23">
        <v>115581.21</v>
      </c>
      <c r="N23" s="301">
        <v>0</v>
      </c>
      <c r="Q23">
        <v>-1549609</v>
      </c>
      <c r="R23">
        <v>2340148.79</v>
      </c>
      <c r="T23" s="301">
        <v>74092.800000000003</v>
      </c>
      <c r="W23" s="301">
        <v>174500</v>
      </c>
      <c r="Y23">
        <v>213276</v>
      </c>
      <c r="AB23">
        <v>15390.1</v>
      </c>
      <c r="AC23">
        <v>8908.35</v>
      </c>
      <c r="AE23" s="76">
        <f t="shared" ref="AE23:AE86" si="6">SUM(F23:H23)</f>
        <v>523738.82999999996</v>
      </c>
      <c r="AF23" s="31">
        <f t="shared" ref="AF23:AF86" si="7">SUM(K23:O23)</f>
        <v>0</v>
      </c>
      <c r="AG23" s="21">
        <f t="shared" ref="AG23:AG86" si="8">AE23-AF23</f>
        <v>523738.82999999996</v>
      </c>
      <c r="AH23" s="15">
        <f t="shared" ref="AH23:AH86" si="9">SUM(S23:X23)</f>
        <v>248592.8</v>
      </c>
      <c r="AI23" s="16">
        <f t="shared" ref="AI23:AI86" si="10">SUM(Y23:AD23)</f>
        <v>237574.45</v>
      </c>
      <c r="AJ23" s="26">
        <f t="shared" si="5"/>
        <v>11018.349999999977</v>
      </c>
    </row>
    <row r="24" spans="1:36" x14ac:dyDescent="0.25">
      <c r="A24" s="1" t="s">
        <v>448</v>
      </c>
      <c r="B24" s="1" t="s">
        <v>450</v>
      </c>
      <c r="C24" s="66">
        <v>9027</v>
      </c>
      <c r="D24" s="67" t="s">
        <v>1085</v>
      </c>
      <c r="E24" t="s">
        <v>3024</v>
      </c>
      <c r="F24" s="301">
        <v>977562.32</v>
      </c>
      <c r="G24" s="301">
        <v>39643.120000000003</v>
      </c>
      <c r="H24" s="301">
        <v>805812.75</v>
      </c>
      <c r="I24">
        <v>172920.69</v>
      </c>
      <c r="J24">
        <v>97910</v>
      </c>
      <c r="N24" s="301">
        <v>11160</v>
      </c>
      <c r="Q24">
        <v>-718257.91</v>
      </c>
      <c r="R24">
        <v>2461151.44</v>
      </c>
      <c r="T24" s="301">
        <v>607526.02</v>
      </c>
      <c r="U24" s="301">
        <v>3639.3</v>
      </c>
      <c r="W24" s="301">
        <v>384360</v>
      </c>
      <c r="Y24">
        <v>480340</v>
      </c>
      <c r="Z24">
        <v>3000</v>
      </c>
      <c r="AB24">
        <v>121165.08</v>
      </c>
      <c r="AC24">
        <v>14212.39</v>
      </c>
      <c r="AE24" s="76">
        <f t="shared" si="6"/>
        <v>1823018.19</v>
      </c>
      <c r="AF24" s="31">
        <f t="shared" si="7"/>
        <v>11160</v>
      </c>
      <c r="AG24" s="21">
        <f t="shared" si="8"/>
        <v>1811858.19</v>
      </c>
      <c r="AH24" s="15">
        <f t="shared" si="9"/>
        <v>995525.32000000007</v>
      </c>
      <c r="AI24" s="16">
        <f t="shared" si="10"/>
        <v>618717.47</v>
      </c>
      <c r="AJ24" s="26">
        <f t="shared" si="5"/>
        <v>376807.85000000009</v>
      </c>
    </row>
    <row r="25" spans="1:36" x14ac:dyDescent="0.25">
      <c r="A25" s="1" t="s">
        <v>448</v>
      </c>
      <c r="B25" s="1" t="s">
        <v>450</v>
      </c>
      <c r="C25" s="66">
        <v>4180</v>
      </c>
      <c r="D25" s="67" t="s">
        <v>1086</v>
      </c>
      <c r="E25" t="s">
        <v>3025</v>
      </c>
      <c r="F25" s="301">
        <v>374782.62</v>
      </c>
      <c r="G25" s="301">
        <v>40729.620000000003</v>
      </c>
      <c r="H25" s="301">
        <v>101600.12</v>
      </c>
      <c r="I25">
        <v>191317.67</v>
      </c>
      <c r="J25">
        <v>373274.2</v>
      </c>
      <c r="N25" s="301">
        <v>0</v>
      </c>
      <c r="Q25">
        <v>-411311.1</v>
      </c>
      <c r="R25">
        <v>1609968.11</v>
      </c>
      <c r="T25" s="301">
        <v>84719.92</v>
      </c>
      <c r="U25" s="301">
        <v>140</v>
      </c>
      <c r="W25" s="301">
        <v>173400</v>
      </c>
      <c r="Y25">
        <v>227420.04</v>
      </c>
      <c r="AB25">
        <v>63383.96</v>
      </c>
      <c r="AC25">
        <v>49971.199999999997</v>
      </c>
      <c r="AE25" s="76">
        <f t="shared" si="6"/>
        <v>517112.36</v>
      </c>
      <c r="AF25" s="31">
        <f t="shared" si="7"/>
        <v>0</v>
      </c>
      <c r="AG25" s="21">
        <f t="shared" si="8"/>
        <v>517112.36</v>
      </c>
      <c r="AH25" s="15">
        <f t="shared" si="9"/>
        <v>258259.91999999998</v>
      </c>
      <c r="AI25" s="16">
        <f t="shared" si="10"/>
        <v>340775.2</v>
      </c>
      <c r="AJ25" s="26">
        <f t="shared" si="5"/>
        <v>-82515.280000000028</v>
      </c>
    </row>
    <row r="26" spans="1:36" x14ac:dyDescent="0.25">
      <c r="A26" s="1" t="s">
        <v>448</v>
      </c>
      <c r="B26" s="1" t="s">
        <v>450</v>
      </c>
      <c r="C26" s="66">
        <v>2100</v>
      </c>
      <c r="D26" s="67" t="s">
        <v>1087</v>
      </c>
      <c r="E26" t="s">
        <v>3026</v>
      </c>
      <c r="F26" s="301">
        <v>248602.28</v>
      </c>
      <c r="G26" s="301">
        <v>5483.67</v>
      </c>
      <c r="H26" s="301">
        <v>102773.56</v>
      </c>
      <c r="I26">
        <v>188600.6</v>
      </c>
      <c r="J26">
        <v>109190.75</v>
      </c>
      <c r="N26" s="301">
        <v>1</v>
      </c>
      <c r="Q26">
        <v>-978738.46</v>
      </c>
      <c r="R26">
        <v>1693812.25</v>
      </c>
      <c r="T26" s="301">
        <v>34667.18</v>
      </c>
      <c r="W26" s="301">
        <v>235450</v>
      </c>
      <c r="X26" s="301">
        <v>36096.75</v>
      </c>
      <c r="Y26">
        <v>272170</v>
      </c>
      <c r="AB26">
        <v>51060.03</v>
      </c>
      <c r="AC26">
        <v>12720.33</v>
      </c>
      <c r="AE26" s="76">
        <f t="shared" si="6"/>
        <v>356859.51</v>
      </c>
      <c r="AF26" s="31">
        <f t="shared" si="7"/>
        <v>1</v>
      </c>
      <c r="AG26" s="21">
        <f t="shared" si="8"/>
        <v>356858.51</v>
      </c>
      <c r="AH26" s="15">
        <f t="shared" si="9"/>
        <v>306213.93</v>
      </c>
      <c r="AI26" s="16">
        <f t="shared" si="10"/>
        <v>335950.36000000004</v>
      </c>
      <c r="AJ26" s="26">
        <f t="shared" si="5"/>
        <v>-29736.430000000051</v>
      </c>
    </row>
    <row r="27" spans="1:36" x14ac:dyDescent="0.25">
      <c r="A27" s="1" t="s">
        <v>448</v>
      </c>
      <c r="B27" s="1" t="s">
        <v>450</v>
      </c>
      <c r="C27" s="66">
        <v>4887</v>
      </c>
      <c r="D27" s="67" t="s">
        <v>1088</v>
      </c>
      <c r="E27" t="s">
        <v>3027</v>
      </c>
      <c r="F27" s="301">
        <v>658624.85</v>
      </c>
      <c r="G27" s="301">
        <v>33240.199999999997</v>
      </c>
      <c r="H27" s="301">
        <v>205962.46</v>
      </c>
      <c r="I27">
        <v>274989.82</v>
      </c>
      <c r="J27">
        <v>191675.87</v>
      </c>
      <c r="N27" s="301">
        <v>179.5</v>
      </c>
      <c r="Q27">
        <v>91091.8</v>
      </c>
      <c r="R27">
        <v>1247745.83</v>
      </c>
      <c r="T27" s="301">
        <v>66095.23</v>
      </c>
      <c r="W27" s="301">
        <v>455020</v>
      </c>
      <c r="Y27">
        <v>456043</v>
      </c>
      <c r="AB27">
        <v>-23040.240000000002</v>
      </c>
      <c r="AC27">
        <v>26928.83</v>
      </c>
      <c r="AD27">
        <v>3525.07</v>
      </c>
      <c r="AE27" s="76">
        <f t="shared" si="6"/>
        <v>897827.50999999989</v>
      </c>
      <c r="AF27" s="31">
        <f t="shared" si="7"/>
        <v>179.5</v>
      </c>
      <c r="AG27" s="21">
        <f t="shared" si="8"/>
        <v>897648.00999999989</v>
      </c>
      <c r="AH27" s="15">
        <f t="shared" si="9"/>
        <v>521115.23</v>
      </c>
      <c r="AI27" s="16">
        <f t="shared" si="10"/>
        <v>463456.66000000003</v>
      </c>
      <c r="AJ27" s="26">
        <f t="shared" si="5"/>
        <v>57658.569999999949</v>
      </c>
    </row>
    <row r="28" spans="1:36" x14ac:dyDescent="0.25">
      <c r="A28" s="1" t="s">
        <v>448</v>
      </c>
      <c r="B28" s="1" t="s">
        <v>450</v>
      </c>
      <c r="C28" s="66">
        <v>5102</v>
      </c>
      <c r="D28" s="67" t="s">
        <v>1089</v>
      </c>
      <c r="E28" t="s">
        <v>3028</v>
      </c>
      <c r="F28" s="301">
        <v>415805.79</v>
      </c>
      <c r="G28" s="301">
        <v>10876.86</v>
      </c>
      <c r="H28" s="301">
        <v>214707.63</v>
      </c>
      <c r="I28">
        <v>327821.83</v>
      </c>
      <c r="J28">
        <v>511758.56</v>
      </c>
      <c r="N28" s="301">
        <v>0</v>
      </c>
      <c r="Q28">
        <v>-210921.11</v>
      </c>
      <c r="R28">
        <v>1804121.26</v>
      </c>
      <c r="T28" s="301">
        <v>68034.289999999994</v>
      </c>
      <c r="W28" s="301">
        <v>140060</v>
      </c>
      <c r="Y28">
        <v>177042</v>
      </c>
      <c r="AB28">
        <v>48730.37</v>
      </c>
      <c r="AC28">
        <v>65263.9</v>
      </c>
      <c r="AE28" s="76">
        <f t="shared" si="6"/>
        <v>641390.28</v>
      </c>
      <c r="AF28" s="31">
        <f t="shared" si="7"/>
        <v>0</v>
      </c>
      <c r="AG28" s="21">
        <f t="shared" si="8"/>
        <v>641390.28</v>
      </c>
      <c r="AH28" s="15">
        <f t="shared" si="9"/>
        <v>208094.28999999998</v>
      </c>
      <c r="AI28" s="16">
        <f t="shared" si="10"/>
        <v>291036.27</v>
      </c>
      <c r="AJ28" s="26">
        <f t="shared" si="5"/>
        <v>-82941.98000000004</v>
      </c>
    </row>
    <row r="29" spans="1:36" x14ac:dyDescent="0.25">
      <c r="A29" s="1" t="s">
        <v>448</v>
      </c>
      <c r="B29" s="1" t="s">
        <v>450</v>
      </c>
      <c r="C29" s="66">
        <v>11813</v>
      </c>
      <c r="D29" s="67" t="s">
        <v>1090</v>
      </c>
      <c r="E29" t="s">
        <v>3029</v>
      </c>
      <c r="F29" s="301">
        <v>653097.43999999994</v>
      </c>
      <c r="G29" s="301">
        <v>22893.94</v>
      </c>
      <c r="H29" s="301">
        <v>190173.53</v>
      </c>
      <c r="I29">
        <v>247637.31</v>
      </c>
      <c r="J29">
        <v>496313.79</v>
      </c>
      <c r="K29" s="301">
        <v>19400</v>
      </c>
      <c r="N29" s="301">
        <v>15.9</v>
      </c>
      <c r="Q29">
        <v>267172.05</v>
      </c>
      <c r="R29">
        <v>1414760.08</v>
      </c>
      <c r="T29" s="301">
        <v>249783.16</v>
      </c>
      <c r="V29" s="301">
        <v>613.47</v>
      </c>
      <c r="W29" s="301">
        <v>1941740</v>
      </c>
      <c r="Y29">
        <v>2023516</v>
      </c>
      <c r="AB29">
        <v>175741.15</v>
      </c>
      <c r="AC29">
        <v>43164</v>
      </c>
      <c r="AE29" s="76">
        <f t="shared" si="6"/>
        <v>866164.90999999992</v>
      </c>
      <c r="AF29" s="31">
        <f t="shared" si="7"/>
        <v>19415.900000000001</v>
      </c>
      <c r="AG29" s="21">
        <f t="shared" si="8"/>
        <v>846749.00999999989</v>
      </c>
      <c r="AH29" s="15">
        <f t="shared" si="9"/>
        <v>2192136.63</v>
      </c>
      <c r="AI29" s="16">
        <f t="shared" si="10"/>
        <v>2242421.15</v>
      </c>
      <c r="AJ29" s="26">
        <f t="shared" si="5"/>
        <v>-50284.520000000019</v>
      </c>
    </row>
    <row r="30" spans="1:36" x14ac:dyDescent="0.25">
      <c r="A30" s="1" t="s">
        <v>448</v>
      </c>
      <c r="B30" s="1" t="s">
        <v>450</v>
      </c>
      <c r="C30" s="66">
        <v>7972</v>
      </c>
      <c r="D30" s="67" t="s">
        <v>1091</v>
      </c>
      <c r="E30" t="s">
        <v>3030</v>
      </c>
      <c r="F30" s="301">
        <v>1247147.3600000001</v>
      </c>
      <c r="G30" s="301">
        <v>42800</v>
      </c>
      <c r="H30" s="301">
        <v>824229.2</v>
      </c>
      <c r="I30">
        <v>149856.26</v>
      </c>
      <c r="J30">
        <v>772748.6</v>
      </c>
      <c r="N30" s="301">
        <v>26436.44</v>
      </c>
      <c r="Q30">
        <v>1546666.04</v>
      </c>
      <c r="R30">
        <v>1595887.05</v>
      </c>
      <c r="T30" s="301">
        <v>111237.93</v>
      </c>
      <c r="U30" s="301">
        <v>333000</v>
      </c>
      <c r="W30" s="301">
        <v>644010</v>
      </c>
      <c r="Y30">
        <v>745506</v>
      </c>
      <c r="AB30">
        <v>480247.96</v>
      </c>
      <c r="AC30">
        <v>43734.58</v>
      </c>
      <c r="AE30" s="76">
        <f t="shared" si="6"/>
        <v>2114176.56</v>
      </c>
      <c r="AF30" s="31">
        <f t="shared" si="7"/>
        <v>26436.44</v>
      </c>
      <c r="AG30" s="21">
        <f t="shared" si="8"/>
        <v>2087740.12</v>
      </c>
      <c r="AH30" s="15">
        <f t="shared" si="9"/>
        <v>1088247.93</v>
      </c>
      <c r="AI30" s="16">
        <f t="shared" si="10"/>
        <v>1269488.54</v>
      </c>
      <c r="AJ30" s="26">
        <f t="shared" si="5"/>
        <v>-181240.6100000001</v>
      </c>
    </row>
    <row r="31" spans="1:36" x14ac:dyDescent="0.25">
      <c r="A31" s="1" t="s">
        <v>448</v>
      </c>
      <c r="B31" s="1" t="s">
        <v>450</v>
      </c>
      <c r="C31" s="66">
        <v>3577</v>
      </c>
      <c r="D31" s="67" t="s">
        <v>1092</v>
      </c>
      <c r="E31" t="s">
        <v>3031</v>
      </c>
      <c r="F31" s="301">
        <v>529665.54</v>
      </c>
      <c r="G31" s="301">
        <v>0</v>
      </c>
      <c r="H31" s="301">
        <v>575097.80000000005</v>
      </c>
      <c r="I31">
        <v>88357.37</v>
      </c>
      <c r="J31">
        <v>174799.69</v>
      </c>
      <c r="N31" s="301">
        <v>1268.72</v>
      </c>
      <c r="Q31">
        <v>-339926.78</v>
      </c>
      <c r="R31">
        <v>1789492.25</v>
      </c>
      <c r="T31" s="301">
        <v>78147.56</v>
      </c>
      <c r="W31" s="301">
        <v>304540</v>
      </c>
      <c r="Y31">
        <v>357248.72</v>
      </c>
      <c r="AB31">
        <v>60130.17</v>
      </c>
      <c r="AC31">
        <v>20182.46</v>
      </c>
      <c r="AE31" s="76">
        <f t="shared" si="6"/>
        <v>1104763.3400000001</v>
      </c>
      <c r="AF31" s="31">
        <f t="shared" si="7"/>
        <v>1268.72</v>
      </c>
      <c r="AG31" s="21">
        <f t="shared" si="8"/>
        <v>1103494.6200000001</v>
      </c>
      <c r="AH31" s="15">
        <f t="shared" si="9"/>
        <v>382687.56</v>
      </c>
      <c r="AI31" s="16">
        <f t="shared" si="10"/>
        <v>437561.35</v>
      </c>
      <c r="AJ31" s="26">
        <f t="shared" si="5"/>
        <v>-54873.789999999979</v>
      </c>
    </row>
    <row r="32" spans="1:36" x14ac:dyDescent="0.25">
      <c r="A32" s="1" t="s">
        <v>448</v>
      </c>
      <c r="B32" s="1" t="s">
        <v>450</v>
      </c>
      <c r="C32" s="66">
        <v>3159</v>
      </c>
      <c r="D32" s="67" t="s">
        <v>1093</v>
      </c>
      <c r="E32" t="s">
        <v>3032</v>
      </c>
      <c r="F32" s="301">
        <v>676797.16</v>
      </c>
      <c r="G32" s="301">
        <v>64623.54</v>
      </c>
      <c r="H32" s="301">
        <v>197528.84</v>
      </c>
      <c r="I32">
        <v>36727.46</v>
      </c>
      <c r="J32">
        <v>178821.28</v>
      </c>
      <c r="K32" s="301">
        <v>8360</v>
      </c>
      <c r="N32" s="301">
        <v>-2553.84</v>
      </c>
      <c r="Q32">
        <v>-1879342.57</v>
      </c>
      <c r="R32">
        <v>3102228.3</v>
      </c>
      <c r="T32" s="301">
        <v>151937.1</v>
      </c>
      <c r="W32" s="301">
        <v>387020</v>
      </c>
      <c r="Y32">
        <v>438340</v>
      </c>
      <c r="AB32">
        <v>104968.8</v>
      </c>
      <c r="AC32">
        <v>33063.22</v>
      </c>
      <c r="AD32">
        <v>506.19</v>
      </c>
      <c r="AE32" s="76">
        <f t="shared" si="6"/>
        <v>938949.54</v>
      </c>
      <c r="AF32" s="31">
        <f t="shared" si="7"/>
        <v>5806.16</v>
      </c>
      <c r="AG32" s="21">
        <f t="shared" si="8"/>
        <v>933143.38</v>
      </c>
      <c r="AH32" s="15">
        <f t="shared" si="9"/>
        <v>538957.1</v>
      </c>
      <c r="AI32" s="16">
        <f t="shared" si="10"/>
        <v>576878.21</v>
      </c>
      <c r="AJ32" s="26">
        <f t="shared" si="5"/>
        <v>-37921.109999999986</v>
      </c>
    </row>
    <row r="33" spans="1:36" x14ac:dyDescent="0.25">
      <c r="A33" s="1" t="s">
        <v>448</v>
      </c>
      <c r="B33" s="1" t="s">
        <v>450</v>
      </c>
      <c r="C33" s="66">
        <v>3764</v>
      </c>
      <c r="D33" s="67" t="s">
        <v>1094</v>
      </c>
      <c r="E33" t="s">
        <v>3033</v>
      </c>
      <c r="F33" s="301">
        <v>657503.44999999995</v>
      </c>
      <c r="G33" s="301">
        <v>126010.17</v>
      </c>
      <c r="H33" s="301">
        <v>187305.92</v>
      </c>
      <c r="I33">
        <v>336806.96</v>
      </c>
      <c r="J33">
        <v>151436.97</v>
      </c>
      <c r="N33" s="301">
        <v>13850</v>
      </c>
      <c r="Q33">
        <v>120171.27</v>
      </c>
      <c r="R33">
        <v>1484748</v>
      </c>
      <c r="T33" s="301">
        <v>109205.05</v>
      </c>
      <c r="W33" s="301">
        <v>335920</v>
      </c>
      <c r="Y33">
        <v>413042</v>
      </c>
      <c r="AB33">
        <v>112990.65</v>
      </c>
      <c r="AC33">
        <v>26760.7</v>
      </c>
      <c r="AE33" s="76">
        <f t="shared" si="6"/>
        <v>970819.54</v>
      </c>
      <c r="AF33" s="31">
        <f t="shared" si="7"/>
        <v>13850</v>
      </c>
      <c r="AG33" s="21">
        <f t="shared" si="8"/>
        <v>956969.54</v>
      </c>
      <c r="AH33" s="15">
        <f t="shared" si="9"/>
        <v>445125.05</v>
      </c>
      <c r="AI33" s="16">
        <f t="shared" si="10"/>
        <v>552793.35</v>
      </c>
      <c r="AJ33" s="26">
        <f t="shared" si="5"/>
        <v>-107668.29999999999</v>
      </c>
    </row>
    <row r="34" spans="1:36" x14ac:dyDescent="0.25">
      <c r="A34" s="1" t="s">
        <v>448</v>
      </c>
      <c r="B34" s="1" t="s">
        <v>450</v>
      </c>
      <c r="C34" s="66">
        <v>3691</v>
      </c>
      <c r="D34" s="67" t="s">
        <v>1095</v>
      </c>
      <c r="E34" t="s">
        <v>3034</v>
      </c>
      <c r="F34" s="301">
        <v>1018519.69</v>
      </c>
      <c r="G34" s="301">
        <v>61862.13</v>
      </c>
      <c r="H34" s="301">
        <v>342580.49</v>
      </c>
      <c r="I34">
        <v>76813.72</v>
      </c>
      <c r="J34">
        <v>196283.13</v>
      </c>
      <c r="N34" s="301">
        <v>15000</v>
      </c>
      <c r="Q34">
        <v>-147043.13</v>
      </c>
      <c r="R34">
        <v>1924840.79</v>
      </c>
      <c r="T34" s="301">
        <v>97940.98</v>
      </c>
      <c r="W34" s="301">
        <v>188440</v>
      </c>
      <c r="Y34">
        <v>267326</v>
      </c>
      <c r="AB34">
        <v>66472.67</v>
      </c>
      <c r="AC34">
        <v>23453.31</v>
      </c>
      <c r="AE34" s="76">
        <f t="shared" si="6"/>
        <v>1422962.3099999998</v>
      </c>
      <c r="AF34" s="31">
        <f t="shared" si="7"/>
        <v>15000</v>
      </c>
      <c r="AG34" s="21">
        <f t="shared" si="8"/>
        <v>1407962.3099999998</v>
      </c>
      <c r="AH34" s="15">
        <f t="shared" si="9"/>
        <v>286380.98</v>
      </c>
      <c r="AI34" s="16">
        <f t="shared" si="10"/>
        <v>357251.98</v>
      </c>
      <c r="AJ34" s="26">
        <f t="shared" si="5"/>
        <v>-70871</v>
      </c>
    </row>
    <row r="35" spans="1:36" x14ac:dyDescent="0.25">
      <c r="A35" s="1" t="s">
        <v>448</v>
      </c>
      <c r="B35" s="1" t="s">
        <v>450</v>
      </c>
      <c r="C35" s="66">
        <v>7031</v>
      </c>
      <c r="D35" s="67" t="s">
        <v>1096</v>
      </c>
      <c r="E35" t="s">
        <v>3035</v>
      </c>
      <c r="F35" s="301">
        <v>1394770.63</v>
      </c>
      <c r="G35" s="301">
        <v>112117.86</v>
      </c>
      <c r="H35" s="301">
        <v>-905503.45</v>
      </c>
      <c r="I35">
        <v>184254.2</v>
      </c>
      <c r="J35">
        <v>348813.36</v>
      </c>
      <c r="N35" s="301">
        <v>135</v>
      </c>
      <c r="Q35">
        <v>1441238.46</v>
      </c>
      <c r="R35">
        <v>1101601.1100000001</v>
      </c>
      <c r="T35" s="301">
        <v>113253.01</v>
      </c>
      <c r="W35" s="301">
        <v>229748</v>
      </c>
      <c r="Y35">
        <v>311358</v>
      </c>
      <c r="AB35">
        <v>1363582.15</v>
      </c>
      <c r="AC35">
        <v>34375.33</v>
      </c>
      <c r="AE35" s="76">
        <f t="shared" si="6"/>
        <v>601385.04</v>
      </c>
      <c r="AF35" s="31">
        <f t="shared" si="7"/>
        <v>135</v>
      </c>
      <c r="AG35" s="21">
        <f t="shared" si="8"/>
        <v>601250.04</v>
      </c>
      <c r="AH35" s="15">
        <f t="shared" si="9"/>
        <v>343001.01</v>
      </c>
      <c r="AI35" s="16">
        <f t="shared" si="10"/>
        <v>1709315.48</v>
      </c>
      <c r="AJ35" s="26">
        <f t="shared" si="5"/>
        <v>-1366314.47</v>
      </c>
    </row>
    <row r="36" spans="1:36" x14ac:dyDescent="0.25">
      <c r="A36" s="1" t="s">
        <v>448</v>
      </c>
      <c r="B36" s="1" t="s">
        <v>450</v>
      </c>
      <c r="C36" s="66">
        <v>3391</v>
      </c>
      <c r="D36" s="67" t="s">
        <v>1097</v>
      </c>
      <c r="E36" t="s">
        <v>3036</v>
      </c>
      <c r="F36" s="301">
        <v>762214.68</v>
      </c>
      <c r="G36" s="301">
        <v>15870.81</v>
      </c>
      <c r="H36" s="301">
        <v>106153.76</v>
      </c>
      <c r="I36">
        <v>1210247.42</v>
      </c>
      <c r="J36">
        <v>114012.14</v>
      </c>
      <c r="Q36">
        <v>1822158.43</v>
      </c>
      <c r="R36">
        <v>528949.56000000006</v>
      </c>
      <c r="T36" s="301">
        <v>93598.91</v>
      </c>
      <c r="U36" s="301">
        <v>30</v>
      </c>
      <c r="W36" s="301">
        <v>355330</v>
      </c>
      <c r="Y36">
        <v>418818</v>
      </c>
      <c r="AB36">
        <v>75738.649999999994</v>
      </c>
      <c r="AC36">
        <v>30298.7</v>
      </c>
      <c r="AE36" s="76">
        <f t="shared" si="6"/>
        <v>884239.25000000012</v>
      </c>
      <c r="AF36" s="31">
        <f t="shared" si="7"/>
        <v>0</v>
      </c>
      <c r="AG36" s="21">
        <f t="shared" si="8"/>
        <v>884239.25000000012</v>
      </c>
      <c r="AH36" s="15">
        <f t="shared" si="9"/>
        <v>448958.91000000003</v>
      </c>
      <c r="AI36" s="16">
        <f t="shared" si="10"/>
        <v>524855.35</v>
      </c>
      <c r="AJ36" s="26">
        <f t="shared" si="5"/>
        <v>-75896.439999999944</v>
      </c>
    </row>
    <row r="37" spans="1:36" x14ac:dyDescent="0.25">
      <c r="A37" s="1" t="s">
        <v>448</v>
      </c>
      <c r="B37" s="1" t="s">
        <v>450</v>
      </c>
      <c r="C37" s="66">
        <v>4244</v>
      </c>
      <c r="D37" s="67" t="s">
        <v>1098</v>
      </c>
      <c r="E37" t="s">
        <v>3037</v>
      </c>
      <c r="F37" s="301">
        <v>934984.03</v>
      </c>
      <c r="G37" s="301">
        <v>24405.1</v>
      </c>
      <c r="H37" s="301">
        <v>225149.49</v>
      </c>
      <c r="I37">
        <v>336242.71</v>
      </c>
      <c r="J37">
        <v>160078</v>
      </c>
      <c r="N37" s="301">
        <v>11507</v>
      </c>
      <c r="Q37">
        <v>151247.01999999999</v>
      </c>
      <c r="R37">
        <v>1603684.39</v>
      </c>
      <c r="T37" s="301">
        <v>102280.31</v>
      </c>
      <c r="W37" s="301">
        <v>304480</v>
      </c>
      <c r="Y37">
        <v>360814</v>
      </c>
      <c r="AB37">
        <v>74797.100000000006</v>
      </c>
      <c r="AC37">
        <v>17378.29</v>
      </c>
      <c r="AE37" s="76">
        <f t="shared" si="6"/>
        <v>1184538.6200000001</v>
      </c>
      <c r="AF37" s="31">
        <f t="shared" si="7"/>
        <v>11507</v>
      </c>
      <c r="AG37" s="21">
        <f t="shared" si="8"/>
        <v>1173031.6200000001</v>
      </c>
      <c r="AH37" s="15">
        <f t="shared" si="9"/>
        <v>406760.31</v>
      </c>
      <c r="AI37" s="16">
        <f t="shared" si="10"/>
        <v>452989.38999999996</v>
      </c>
      <c r="AJ37" s="26">
        <f t="shared" si="5"/>
        <v>-46229.079999999958</v>
      </c>
    </row>
    <row r="38" spans="1:36" x14ac:dyDescent="0.25">
      <c r="A38" s="1" t="s">
        <v>448</v>
      </c>
      <c r="B38" s="1" t="s">
        <v>450</v>
      </c>
      <c r="C38" s="66">
        <v>1926</v>
      </c>
      <c r="D38" s="67" t="s">
        <v>1099</v>
      </c>
      <c r="E38" t="s">
        <v>3038</v>
      </c>
      <c r="F38" s="301">
        <v>401697.81</v>
      </c>
      <c r="G38" s="301">
        <v>65643.39</v>
      </c>
      <c r="H38" s="301">
        <v>79442.94</v>
      </c>
      <c r="I38">
        <v>-1577.83</v>
      </c>
      <c r="J38">
        <v>87266.66</v>
      </c>
      <c r="N38" s="301">
        <v>60</v>
      </c>
      <c r="Q38">
        <v>-777043.4</v>
      </c>
      <c r="R38">
        <v>1498620.76</v>
      </c>
      <c r="T38" s="301">
        <v>89822.17</v>
      </c>
      <c r="V38" s="301">
        <v>20.87</v>
      </c>
      <c r="W38" s="301">
        <v>219060</v>
      </c>
      <c r="Y38">
        <v>255674</v>
      </c>
      <c r="AB38">
        <v>98558.080000000002</v>
      </c>
      <c r="AC38">
        <v>9567.85</v>
      </c>
      <c r="AE38" s="76">
        <f t="shared" si="6"/>
        <v>546784.14</v>
      </c>
      <c r="AF38" s="31">
        <f t="shared" si="7"/>
        <v>60</v>
      </c>
      <c r="AG38" s="21">
        <f t="shared" si="8"/>
        <v>546724.14</v>
      </c>
      <c r="AH38" s="15">
        <f t="shared" si="9"/>
        <v>308903.03999999998</v>
      </c>
      <c r="AI38" s="16">
        <f t="shared" si="10"/>
        <v>363799.93</v>
      </c>
      <c r="AJ38" s="26">
        <f t="shared" si="5"/>
        <v>-54896.890000000014</v>
      </c>
    </row>
    <row r="39" spans="1:36" x14ac:dyDescent="0.25">
      <c r="A39" s="1" t="s">
        <v>448</v>
      </c>
      <c r="B39" s="1" t="s">
        <v>450</v>
      </c>
      <c r="C39" s="66">
        <v>5306</v>
      </c>
      <c r="D39" s="67" t="s">
        <v>1100</v>
      </c>
      <c r="E39" t="s">
        <v>3039</v>
      </c>
      <c r="F39" s="301">
        <v>357024.45</v>
      </c>
      <c r="G39" s="301">
        <v>151266.15</v>
      </c>
      <c r="H39" s="301">
        <v>165402.07999999999</v>
      </c>
      <c r="I39">
        <v>972561.57</v>
      </c>
      <c r="J39">
        <v>579337.72</v>
      </c>
      <c r="N39" s="301">
        <v>25000</v>
      </c>
      <c r="Q39">
        <v>-6211.04</v>
      </c>
      <c r="R39">
        <v>2339595.1</v>
      </c>
      <c r="T39" s="301">
        <v>92516.1</v>
      </c>
      <c r="W39" s="301">
        <v>551780</v>
      </c>
      <c r="Y39">
        <v>634670</v>
      </c>
      <c r="AB39">
        <v>48172.66</v>
      </c>
      <c r="AC39">
        <v>64183.03</v>
      </c>
      <c r="AE39" s="76">
        <f t="shared" si="6"/>
        <v>673692.67999999993</v>
      </c>
      <c r="AF39" s="31">
        <f t="shared" si="7"/>
        <v>25000</v>
      </c>
      <c r="AG39" s="21">
        <f t="shared" si="8"/>
        <v>648692.67999999993</v>
      </c>
      <c r="AH39" s="15">
        <f t="shared" si="9"/>
        <v>644296.1</v>
      </c>
      <c r="AI39" s="16">
        <f t="shared" si="10"/>
        <v>747025.69000000006</v>
      </c>
      <c r="AJ39" s="26">
        <f t="shared" si="5"/>
        <v>-102729.59000000008</v>
      </c>
    </row>
    <row r="40" spans="1:36" x14ac:dyDescent="0.25">
      <c r="A40" s="1" t="s">
        <v>448</v>
      </c>
      <c r="B40" s="1" t="s">
        <v>450</v>
      </c>
      <c r="C40" s="66">
        <v>2556</v>
      </c>
      <c r="D40" s="67" t="s">
        <v>1101</v>
      </c>
      <c r="E40" t="s">
        <v>3040</v>
      </c>
      <c r="F40" s="301">
        <v>1254347.51</v>
      </c>
      <c r="G40" s="301">
        <v>44365</v>
      </c>
      <c r="H40" s="301">
        <v>269195.46999999997</v>
      </c>
      <c r="I40">
        <v>178504.1</v>
      </c>
      <c r="J40">
        <v>230150.1</v>
      </c>
      <c r="N40" s="301">
        <v>-3828.66</v>
      </c>
      <c r="Q40">
        <v>689816.98</v>
      </c>
      <c r="R40">
        <v>1457071.21</v>
      </c>
      <c r="T40" s="301">
        <v>64097.38</v>
      </c>
      <c r="W40" s="301">
        <v>156010</v>
      </c>
      <c r="Y40">
        <v>232570</v>
      </c>
      <c r="AA40">
        <v>1500</v>
      </c>
      <c r="AB40">
        <v>92877.57</v>
      </c>
      <c r="AC40">
        <v>21069.66</v>
      </c>
      <c r="AE40" s="76">
        <f t="shared" si="6"/>
        <v>1567907.98</v>
      </c>
      <c r="AF40" s="31">
        <f t="shared" si="7"/>
        <v>-3828.66</v>
      </c>
      <c r="AG40" s="21">
        <f t="shared" si="8"/>
        <v>1571736.64</v>
      </c>
      <c r="AH40" s="15">
        <f t="shared" si="9"/>
        <v>220107.38</v>
      </c>
      <c r="AI40" s="16">
        <f t="shared" si="10"/>
        <v>348017.23</v>
      </c>
      <c r="AJ40" s="26">
        <f t="shared" si="5"/>
        <v>-127909.84999999998</v>
      </c>
    </row>
    <row r="41" spans="1:36" x14ac:dyDescent="0.25">
      <c r="A41" s="1" t="s">
        <v>448</v>
      </c>
      <c r="B41" s="1" t="s">
        <v>450</v>
      </c>
      <c r="C41" s="66">
        <v>2366</v>
      </c>
      <c r="D41" s="67" t="s">
        <v>1102</v>
      </c>
      <c r="E41" t="s">
        <v>3041</v>
      </c>
      <c r="F41" s="301">
        <v>1320170.72</v>
      </c>
      <c r="G41" s="301">
        <v>111476.76</v>
      </c>
      <c r="H41" s="301">
        <v>99459.5</v>
      </c>
      <c r="I41">
        <v>207600.77</v>
      </c>
      <c r="J41">
        <v>365406.12</v>
      </c>
      <c r="N41" s="301">
        <v>-2043.29</v>
      </c>
      <c r="Q41">
        <v>472840.59</v>
      </c>
      <c r="R41">
        <v>1798384.44</v>
      </c>
      <c r="T41" s="301">
        <v>67756.820000000007</v>
      </c>
      <c r="U41" s="301">
        <v>580</v>
      </c>
      <c r="W41" s="301">
        <v>250220</v>
      </c>
      <c r="Y41">
        <v>291780</v>
      </c>
      <c r="AB41">
        <v>65001.77</v>
      </c>
      <c r="AC41">
        <v>74555.42</v>
      </c>
      <c r="AE41" s="76">
        <f t="shared" si="6"/>
        <v>1531106.98</v>
      </c>
      <c r="AF41" s="31">
        <f t="shared" si="7"/>
        <v>-2043.29</v>
      </c>
      <c r="AG41" s="21">
        <f t="shared" si="8"/>
        <v>1533150.27</v>
      </c>
      <c r="AH41" s="15">
        <f t="shared" si="9"/>
        <v>318556.82</v>
      </c>
      <c r="AI41" s="16">
        <f t="shared" si="10"/>
        <v>431337.19</v>
      </c>
      <c r="AJ41" s="26">
        <f t="shared" si="5"/>
        <v>-112780.37</v>
      </c>
    </row>
    <row r="42" spans="1:36" x14ac:dyDescent="0.25">
      <c r="A42" s="1" t="s">
        <v>448</v>
      </c>
      <c r="B42" s="1" t="s">
        <v>450</v>
      </c>
      <c r="C42" s="66">
        <v>5915</v>
      </c>
      <c r="D42" s="67" t="s">
        <v>1103</v>
      </c>
      <c r="E42" t="s">
        <v>3042</v>
      </c>
      <c r="F42" s="301">
        <v>187162.22</v>
      </c>
      <c r="G42" s="301">
        <v>21249</v>
      </c>
      <c r="H42" s="301">
        <v>282507.96999999997</v>
      </c>
      <c r="I42">
        <v>463092.67</v>
      </c>
      <c r="J42">
        <v>118366.66</v>
      </c>
      <c r="N42" s="301">
        <v>-329.94</v>
      </c>
      <c r="Q42">
        <v>-78015.289999999994</v>
      </c>
      <c r="R42">
        <v>1262156.06</v>
      </c>
      <c r="T42" s="301">
        <v>196364.04</v>
      </c>
      <c r="Y42">
        <v>77900</v>
      </c>
      <c r="AB42">
        <v>119677.02</v>
      </c>
      <c r="AC42">
        <v>57936.83</v>
      </c>
      <c r="AE42" s="76">
        <f t="shared" si="6"/>
        <v>490919.18999999994</v>
      </c>
      <c r="AF42" s="31">
        <f t="shared" si="7"/>
        <v>-329.94</v>
      </c>
      <c r="AG42" s="21">
        <f t="shared" si="8"/>
        <v>491249.12999999995</v>
      </c>
      <c r="AH42" s="15">
        <f t="shared" si="9"/>
        <v>196364.04</v>
      </c>
      <c r="AI42" s="16">
        <f t="shared" si="10"/>
        <v>255513.85000000003</v>
      </c>
      <c r="AJ42" s="26">
        <f t="shared" si="5"/>
        <v>-59149.810000000027</v>
      </c>
    </row>
    <row r="43" spans="1:36" x14ac:dyDescent="0.25">
      <c r="A43" s="1" t="s">
        <v>448</v>
      </c>
      <c r="B43" s="1" t="s">
        <v>450</v>
      </c>
      <c r="C43" s="66">
        <v>3317</v>
      </c>
      <c r="D43" s="67" t="s">
        <v>1104</v>
      </c>
      <c r="E43" t="s">
        <v>3043</v>
      </c>
      <c r="F43" s="301">
        <v>381314.67</v>
      </c>
      <c r="G43" s="301">
        <v>0</v>
      </c>
      <c r="H43" s="301">
        <v>175939.33</v>
      </c>
      <c r="I43">
        <v>327800.15999999997</v>
      </c>
      <c r="J43">
        <v>114103.42</v>
      </c>
      <c r="N43" s="301">
        <v>400</v>
      </c>
      <c r="O43" s="301">
        <v>-200</v>
      </c>
      <c r="Q43">
        <v>-582338.17000000004</v>
      </c>
      <c r="R43">
        <v>1683339.65</v>
      </c>
      <c r="T43" s="301">
        <v>155670.15</v>
      </c>
      <c r="V43" s="301">
        <v>80.25</v>
      </c>
      <c r="W43" s="301">
        <v>183560</v>
      </c>
      <c r="Y43">
        <v>255228</v>
      </c>
      <c r="AB43">
        <v>97243.29</v>
      </c>
      <c r="AC43">
        <v>28725.51</v>
      </c>
      <c r="AE43" s="76">
        <f t="shared" si="6"/>
        <v>557254</v>
      </c>
      <c r="AF43" s="31">
        <f t="shared" si="7"/>
        <v>200</v>
      </c>
      <c r="AG43" s="21">
        <f t="shared" si="8"/>
        <v>557054</v>
      </c>
      <c r="AH43" s="15">
        <f t="shared" si="9"/>
        <v>339310.4</v>
      </c>
      <c r="AI43" s="16">
        <f t="shared" si="10"/>
        <v>381196.79999999999</v>
      </c>
      <c r="AJ43" s="26">
        <f t="shared" si="5"/>
        <v>-41886.399999999965</v>
      </c>
    </row>
    <row r="44" spans="1:36" x14ac:dyDescent="0.25">
      <c r="A44" s="1" t="s">
        <v>448</v>
      </c>
      <c r="B44" s="1" t="s">
        <v>450</v>
      </c>
      <c r="C44" s="66">
        <v>2828</v>
      </c>
      <c r="D44" s="67" t="s">
        <v>1105</v>
      </c>
      <c r="E44" t="s">
        <v>3175</v>
      </c>
      <c r="F44" s="301">
        <v>468668.78</v>
      </c>
      <c r="G44" s="301">
        <v>77105</v>
      </c>
      <c r="H44" s="301">
        <v>164967.38</v>
      </c>
      <c r="I44">
        <v>123050.54</v>
      </c>
      <c r="J44">
        <v>238022.1</v>
      </c>
      <c r="Q44">
        <v>-1040226.68</v>
      </c>
      <c r="R44">
        <v>2224890.19</v>
      </c>
      <c r="T44" s="301">
        <v>76381.8</v>
      </c>
      <c r="W44" s="301">
        <v>261160</v>
      </c>
      <c r="Y44">
        <v>279488</v>
      </c>
      <c r="AB44">
        <v>87988.42</v>
      </c>
      <c r="AC44">
        <v>21727.59</v>
      </c>
      <c r="AE44" s="76">
        <f t="shared" si="6"/>
        <v>710741.16</v>
      </c>
      <c r="AF44" s="31">
        <f t="shared" si="7"/>
        <v>0</v>
      </c>
      <c r="AG44" s="21">
        <f t="shared" si="8"/>
        <v>710741.16</v>
      </c>
      <c r="AH44" s="15">
        <f t="shared" si="9"/>
        <v>337541.8</v>
      </c>
      <c r="AI44" s="16">
        <f t="shared" si="10"/>
        <v>389204.01</v>
      </c>
      <c r="AJ44" s="26">
        <f t="shared" si="5"/>
        <v>-51662.210000000021</v>
      </c>
    </row>
    <row r="45" spans="1:36" x14ac:dyDescent="0.25">
      <c r="A45" s="1" t="s">
        <v>448</v>
      </c>
      <c r="B45" s="1" t="s">
        <v>450</v>
      </c>
      <c r="C45" s="66">
        <v>2529</v>
      </c>
      <c r="D45" s="67" t="s">
        <v>1106</v>
      </c>
      <c r="E45" t="s">
        <v>3188</v>
      </c>
      <c r="F45" s="301">
        <v>500260.63</v>
      </c>
      <c r="G45" s="301">
        <v>70830</v>
      </c>
      <c r="H45" s="301">
        <v>288978.55</v>
      </c>
      <c r="I45">
        <v>1779631.45</v>
      </c>
      <c r="J45">
        <v>270337.52</v>
      </c>
      <c r="N45" s="301">
        <v>153.69</v>
      </c>
      <c r="Q45">
        <v>3078445.18</v>
      </c>
      <c r="T45" s="301">
        <v>99147.43</v>
      </c>
      <c r="U45" s="301">
        <v>200</v>
      </c>
      <c r="V45" s="301">
        <v>746.39</v>
      </c>
      <c r="W45" s="301">
        <v>195180</v>
      </c>
      <c r="Y45">
        <v>234212</v>
      </c>
      <c r="AB45">
        <v>137682.57999999999</v>
      </c>
      <c r="AC45">
        <v>59722.46</v>
      </c>
      <c r="AE45" s="76">
        <f t="shared" si="6"/>
        <v>860069.17999999993</v>
      </c>
      <c r="AF45" s="31">
        <f t="shared" si="7"/>
        <v>153.69</v>
      </c>
      <c r="AG45" s="21">
        <f t="shared" si="8"/>
        <v>859915.49</v>
      </c>
      <c r="AH45" s="15">
        <f t="shared" si="9"/>
        <v>295273.82</v>
      </c>
      <c r="AI45" s="16">
        <f t="shared" si="10"/>
        <v>431617.04</v>
      </c>
      <c r="AJ45" s="26">
        <f t="shared" si="5"/>
        <v>-136343.21999999997</v>
      </c>
    </row>
    <row r="46" spans="1:36" x14ac:dyDescent="0.25">
      <c r="A46" s="1" t="s">
        <v>453</v>
      </c>
      <c r="B46" s="1" t="s">
        <v>454</v>
      </c>
      <c r="C46" s="66">
        <v>5981</v>
      </c>
      <c r="D46" s="67" t="s">
        <v>1107</v>
      </c>
      <c r="E46" t="s">
        <v>3044</v>
      </c>
      <c r="F46" s="301">
        <v>309571.73</v>
      </c>
      <c r="G46" s="301">
        <v>0</v>
      </c>
      <c r="H46" s="301">
        <v>72764.490000000005</v>
      </c>
      <c r="I46">
        <v>1092724.24</v>
      </c>
      <c r="J46">
        <v>165047.38</v>
      </c>
      <c r="N46" s="301">
        <v>383.8</v>
      </c>
      <c r="Q46">
        <v>1208526.25</v>
      </c>
      <c r="R46">
        <v>721555.06</v>
      </c>
      <c r="T46" s="301">
        <v>54814.239999999998</v>
      </c>
      <c r="W46" s="301">
        <v>337414</v>
      </c>
      <c r="Y46">
        <v>481470</v>
      </c>
      <c r="AB46">
        <v>137885.92000000001</v>
      </c>
      <c r="AC46">
        <v>31616.58</v>
      </c>
      <c r="AE46" s="76">
        <f t="shared" si="6"/>
        <v>382336.22</v>
      </c>
      <c r="AF46" s="31">
        <f t="shared" si="7"/>
        <v>383.8</v>
      </c>
      <c r="AG46" s="21">
        <f t="shared" si="8"/>
        <v>381952.42</v>
      </c>
      <c r="AH46" s="15">
        <f t="shared" si="9"/>
        <v>392228.24</v>
      </c>
      <c r="AI46" s="16">
        <f t="shared" si="10"/>
        <v>650972.5</v>
      </c>
      <c r="AJ46" s="26">
        <f t="shared" si="5"/>
        <v>-258744.26</v>
      </c>
    </row>
    <row r="47" spans="1:36" x14ac:dyDescent="0.25">
      <c r="A47" s="1" t="s">
        <v>453</v>
      </c>
      <c r="B47" s="1" t="s">
        <v>454</v>
      </c>
      <c r="C47" s="66">
        <v>5608</v>
      </c>
      <c r="D47" s="67" t="s">
        <v>1108</v>
      </c>
      <c r="E47" t="s">
        <v>3045</v>
      </c>
      <c r="F47" s="301">
        <v>313458.5</v>
      </c>
      <c r="G47" s="301">
        <v>0</v>
      </c>
      <c r="H47" s="301">
        <v>48895.75</v>
      </c>
      <c r="I47">
        <v>4</v>
      </c>
      <c r="J47">
        <v>500990</v>
      </c>
      <c r="N47" s="301">
        <v>120</v>
      </c>
      <c r="Q47">
        <v>-395040.46</v>
      </c>
      <c r="R47">
        <v>1541680.81</v>
      </c>
      <c r="T47" s="301">
        <v>50581.18</v>
      </c>
      <c r="W47" s="301">
        <v>443373.1</v>
      </c>
      <c r="Y47">
        <v>548403.1</v>
      </c>
      <c r="AB47">
        <v>129244.33</v>
      </c>
      <c r="AC47">
        <v>31890</v>
      </c>
      <c r="AE47" s="76">
        <f t="shared" si="6"/>
        <v>362354.25</v>
      </c>
      <c r="AF47" s="31">
        <f t="shared" si="7"/>
        <v>120</v>
      </c>
      <c r="AG47" s="21">
        <f t="shared" si="8"/>
        <v>362234.25</v>
      </c>
      <c r="AH47" s="15">
        <f t="shared" si="9"/>
        <v>493954.27999999997</v>
      </c>
      <c r="AI47" s="16">
        <f t="shared" si="10"/>
        <v>709537.42999999993</v>
      </c>
      <c r="AJ47" s="26">
        <f t="shared" si="5"/>
        <v>-215583.14999999997</v>
      </c>
    </row>
    <row r="48" spans="1:36" x14ac:dyDescent="0.25">
      <c r="A48" s="1" t="s">
        <v>453</v>
      </c>
      <c r="B48" s="1" t="s">
        <v>454</v>
      </c>
      <c r="C48" s="66">
        <v>3981</v>
      </c>
      <c r="D48" s="67" t="s">
        <v>1109</v>
      </c>
      <c r="E48" t="s">
        <v>3046</v>
      </c>
      <c r="F48" s="301">
        <v>118290.08</v>
      </c>
      <c r="G48" s="301">
        <v>0</v>
      </c>
      <c r="H48" s="301">
        <v>45913.07</v>
      </c>
      <c r="I48">
        <v>1242574.92</v>
      </c>
      <c r="J48">
        <v>231372.22</v>
      </c>
      <c r="N48" s="301">
        <v>49.26</v>
      </c>
      <c r="Q48">
        <v>-1174353.6599999999</v>
      </c>
      <c r="R48">
        <v>3101072.39</v>
      </c>
      <c r="T48" s="301">
        <v>45125.31</v>
      </c>
      <c r="W48" s="301">
        <v>479693</v>
      </c>
      <c r="Y48">
        <v>622452</v>
      </c>
      <c r="AB48">
        <v>72335.77</v>
      </c>
      <c r="AC48">
        <v>44784.24</v>
      </c>
      <c r="AE48" s="76">
        <f t="shared" si="6"/>
        <v>164203.15</v>
      </c>
      <c r="AF48" s="31">
        <f t="shared" si="7"/>
        <v>49.26</v>
      </c>
      <c r="AG48" s="21">
        <f t="shared" si="8"/>
        <v>164153.88999999998</v>
      </c>
      <c r="AH48" s="15">
        <f t="shared" si="9"/>
        <v>524818.31000000006</v>
      </c>
      <c r="AI48" s="16">
        <f t="shared" si="10"/>
        <v>739572.01</v>
      </c>
      <c r="AJ48" s="26">
        <f t="shared" si="5"/>
        <v>-214753.69999999995</v>
      </c>
    </row>
    <row r="49" spans="1:36" x14ac:dyDescent="0.25">
      <c r="A49" s="1" t="s">
        <v>453</v>
      </c>
      <c r="B49" s="1" t="s">
        <v>454</v>
      </c>
      <c r="C49" s="66">
        <v>2676</v>
      </c>
      <c r="D49" s="67" t="s">
        <v>1110</v>
      </c>
      <c r="E49" t="s">
        <v>3047</v>
      </c>
      <c r="F49" s="301">
        <v>156596.95000000001</v>
      </c>
      <c r="G49" s="301">
        <v>0</v>
      </c>
      <c r="H49" s="301">
        <v>41734.21</v>
      </c>
      <c r="I49">
        <v>1500808.66</v>
      </c>
      <c r="J49">
        <v>631485.29</v>
      </c>
      <c r="N49" s="301">
        <v>139.62</v>
      </c>
      <c r="Q49">
        <v>-159905.13</v>
      </c>
      <c r="R49">
        <v>2713140.37</v>
      </c>
      <c r="T49" s="301">
        <v>54331.74</v>
      </c>
      <c r="W49" s="301">
        <v>267152</v>
      </c>
      <c r="Y49">
        <v>351934</v>
      </c>
      <c r="AB49">
        <v>114268.99</v>
      </c>
      <c r="AC49">
        <v>51376.639999999999</v>
      </c>
      <c r="AE49" s="76">
        <f t="shared" si="6"/>
        <v>198331.16</v>
      </c>
      <c r="AF49" s="31">
        <f t="shared" si="7"/>
        <v>139.62</v>
      </c>
      <c r="AG49" s="21">
        <f t="shared" si="8"/>
        <v>198191.54</v>
      </c>
      <c r="AH49" s="15">
        <f t="shared" si="9"/>
        <v>321483.74</v>
      </c>
      <c r="AI49" s="16">
        <f t="shared" si="10"/>
        <v>517579.63</v>
      </c>
      <c r="AJ49" s="26">
        <f t="shared" si="5"/>
        <v>-196095.89</v>
      </c>
    </row>
    <row r="50" spans="1:36" x14ac:dyDescent="0.25">
      <c r="A50" s="1" t="s">
        <v>453</v>
      </c>
      <c r="B50" s="1" t="s">
        <v>454</v>
      </c>
      <c r="C50" s="66">
        <v>4612</v>
      </c>
      <c r="D50" s="67" t="s">
        <v>1111</v>
      </c>
      <c r="E50" t="s">
        <v>3048</v>
      </c>
      <c r="F50" s="301">
        <v>499843.33</v>
      </c>
      <c r="G50" s="301">
        <v>0</v>
      </c>
      <c r="H50" s="301">
        <v>79306.649999999994</v>
      </c>
      <c r="I50">
        <v>98979.91</v>
      </c>
      <c r="J50">
        <v>215006.59</v>
      </c>
      <c r="K50" s="301">
        <v>0</v>
      </c>
      <c r="N50" s="301">
        <v>60.5</v>
      </c>
      <c r="Q50">
        <v>3295998.96</v>
      </c>
      <c r="R50">
        <v>-2152655.08</v>
      </c>
      <c r="T50" s="301">
        <v>53074.28</v>
      </c>
      <c r="W50" s="301">
        <v>433923</v>
      </c>
      <c r="Y50">
        <v>544778</v>
      </c>
      <c r="AB50">
        <v>119744.66</v>
      </c>
      <c r="AC50">
        <v>18720.02</v>
      </c>
      <c r="AE50" s="76">
        <f t="shared" si="6"/>
        <v>579149.98</v>
      </c>
      <c r="AF50" s="31">
        <f t="shared" si="7"/>
        <v>60.5</v>
      </c>
      <c r="AG50" s="21">
        <f t="shared" si="8"/>
        <v>579089.48</v>
      </c>
      <c r="AH50" s="15">
        <f t="shared" si="9"/>
        <v>486997.28</v>
      </c>
      <c r="AI50" s="16">
        <f t="shared" si="10"/>
        <v>683242.68</v>
      </c>
      <c r="AJ50" s="26">
        <f t="shared" si="5"/>
        <v>-196245.40000000002</v>
      </c>
    </row>
    <row r="51" spans="1:36" x14ac:dyDescent="0.25">
      <c r="A51" s="1" t="s">
        <v>453</v>
      </c>
      <c r="B51" s="1" t="s">
        <v>454</v>
      </c>
      <c r="C51" s="66">
        <v>3723</v>
      </c>
      <c r="D51" s="67" t="s">
        <v>1112</v>
      </c>
      <c r="E51" t="s">
        <v>3176</v>
      </c>
      <c r="F51" s="301">
        <v>248897.87</v>
      </c>
      <c r="G51" s="301">
        <v>0</v>
      </c>
      <c r="H51" s="301">
        <v>30404.92</v>
      </c>
      <c r="I51">
        <v>107308.86</v>
      </c>
      <c r="J51">
        <v>686809.65</v>
      </c>
      <c r="N51" s="301">
        <v>0</v>
      </c>
      <c r="Q51">
        <v>-1552766.34</v>
      </c>
      <c r="R51">
        <v>2872107.81</v>
      </c>
      <c r="T51" s="301">
        <v>48519.08</v>
      </c>
      <c r="W51" s="301">
        <v>266854</v>
      </c>
      <c r="Y51">
        <v>341422</v>
      </c>
      <c r="AB51">
        <v>93528.79</v>
      </c>
      <c r="AC51">
        <v>31354.959999999999</v>
      </c>
      <c r="AE51" s="76">
        <f t="shared" si="6"/>
        <v>279302.78999999998</v>
      </c>
      <c r="AF51" s="31">
        <f t="shared" si="7"/>
        <v>0</v>
      </c>
      <c r="AG51" s="21">
        <f t="shared" si="8"/>
        <v>279302.78999999998</v>
      </c>
      <c r="AH51" s="15">
        <f t="shared" si="9"/>
        <v>315373.08</v>
      </c>
      <c r="AI51" s="16">
        <f t="shared" si="10"/>
        <v>466305.75</v>
      </c>
      <c r="AJ51" s="26">
        <f t="shared" si="5"/>
        <v>-150932.66999999998</v>
      </c>
    </row>
    <row r="52" spans="1:36" x14ac:dyDescent="0.25">
      <c r="A52" s="1" t="s">
        <v>457</v>
      </c>
      <c r="B52" s="1" t="s">
        <v>458</v>
      </c>
      <c r="C52" s="66">
        <v>4086</v>
      </c>
      <c r="D52" s="67" t="s">
        <v>1113</v>
      </c>
      <c r="E52" t="s">
        <v>3049</v>
      </c>
      <c r="F52" s="301">
        <v>296278.59000000003</v>
      </c>
      <c r="G52" s="301">
        <v>0</v>
      </c>
      <c r="H52" s="301">
        <v>25625.89</v>
      </c>
      <c r="I52">
        <v>282137.34000000003</v>
      </c>
      <c r="J52">
        <v>118541.88</v>
      </c>
      <c r="Q52">
        <v>-1353363.05</v>
      </c>
      <c r="R52">
        <v>2033236.3</v>
      </c>
      <c r="T52" s="301">
        <v>428637.04</v>
      </c>
      <c r="W52" s="301">
        <v>143180</v>
      </c>
      <c r="Y52">
        <v>302900</v>
      </c>
      <c r="AB52">
        <v>102833.47</v>
      </c>
      <c r="AC52">
        <v>16865.62</v>
      </c>
      <c r="AE52" s="76">
        <f t="shared" si="6"/>
        <v>321904.48000000004</v>
      </c>
      <c r="AF52" s="31">
        <f t="shared" si="7"/>
        <v>0</v>
      </c>
      <c r="AG52" s="21">
        <f t="shared" si="8"/>
        <v>321904.48000000004</v>
      </c>
      <c r="AH52" s="15">
        <f t="shared" si="9"/>
        <v>571817.04</v>
      </c>
      <c r="AI52" s="16">
        <f t="shared" si="10"/>
        <v>422599.08999999997</v>
      </c>
      <c r="AJ52" s="26">
        <f t="shared" si="5"/>
        <v>149217.95000000007</v>
      </c>
    </row>
    <row r="53" spans="1:36" x14ac:dyDescent="0.25">
      <c r="A53" s="1" t="s">
        <v>457</v>
      </c>
      <c r="B53" s="1" t="s">
        <v>458</v>
      </c>
      <c r="C53" s="66">
        <v>4226</v>
      </c>
      <c r="D53" s="67" t="s">
        <v>1114</v>
      </c>
      <c r="E53" t="s">
        <v>3050</v>
      </c>
      <c r="F53" s="301">
        <v>642131.26</v>
      </c>
      <c r="G53" s="301">
        <v>0</v>
      </c>
      <c r="H53" s="301">
        <v>53853.24</v>
      </c>
      <c r="I53">
        <v>1808710.71</v>
      </c>
      <c r="J53">
        <v>215577.22</v>
      </c>
      <c r="Q53">
        <v>1963182.51</v>
      </c>
      <c r="R53">
        <v>575288.56999999995</v>
      </c>
      <c r="T53" s="301">
        <v>508342.2</v>
      </c>
      <c r="W53" s="301">
        <v>117100</v>
      </c>
      <c r="Y53">
        <v>235564</v>
      </c>
      <c r="AB53">
        <v>32432.49</v>
      </c>
      <c r="AC53">
        <v>55034.36</v>
      </c>
      <c r="AE53" s="76">
        <f t="shared" si="6"/>
        <v>695984.5</v>
      </c>
      <c r="AF53" s="31">
        <f t="shared" si="7"/>
        <v>0</v>
      </c>
      <c r="AG53" s="21">
        <f t="shared" si="8"/>
        <v>695984.5</v>
      </c>
      <c r="AH53" s="15">
        <f t="shared" si="9"/>
        <v>625442.19999999995</v>
      </c>
      <c r="AI53" s="16">
        <f t="shared" si="10"/>
        <v>323030.84999999998</v>
      </c>
      <c r="AJ53" s="26">
        <f t="shared" si="5"/>
        <v>302411.34999999998</v>
      </c>
    </row>
    <row r="54" spans="1:36" x14ac:dyDescent="0.25">
      <c r="A54" s="1" t="s">
        <v>457</v>
      </c>
      <c r="B54" s="1" t="s">
        <v>458</v>
      </c>
      <c r="C54" s="66">
        <v>4483</v>
      </c>
      <c r="D54" s="67" t="s">
        <v>1115</v>
      </c>
      <c r="E54" t="s">
        <v>3051</v>
      </c>
      <c r="F54" s="301">
        <v>1325295.75</v>
      </c>
      <c r="G54" s="301">
        <v>0</v>
      </c>
      <c r="H54" s="301">
        <v>15462.18</v>
      </c>
      <c r="I54">
        <v>2163920.9900000002</v>
      </c>
      <c r="J54">
        <v>70454.27</v>
      </c>
      <c r="Q54">
        <v>2124819.9900000002</v>
      </c>
      <c r="R54">
        <v>1317062.58</v>
      </c>
      <c r="T54" s="301">
        <v>398900.09</v>
      </c>
      <c r="W54" s="301">
        <v>213640</v>
      </c>
      <c r="Y54">
        <v>343312</v>
      </c>
      <c r="AB54">
        <v>26481.17</v>
      </c>
      <c r="AC54">
        <v>30531.3</v>
      </c>
      <c r="AE54" s="76">
        <f t="shared" si="6"/>
        <v>1340757.93</v>
      </c>
      <c r="AF54" s="31">
        <f t="shared" si="7"/>
        <v>0</v>
      </c>
      <c r="AG54" s="21">
        <f t="shared" si="8"/>
        <v>1340757.93</v>
      </c>
      <c r="AH54" s="15">
        <f t="shared" si="9"/>
        <v>612540.09000000008</v>
      </c>
      <c r="AI54" s="16">
        <f t="shared" si="10"/>
        <v>400324.47</v>
      </c>
      <c r="AJ54" s="26">
        <f t="shared" si="5"/>
        <v>212215.62000000011</v>
      </c>
    </row>
    <row r="55" spans="1:36" x14ac:dyDescent="0.25">
      <c r="A55" s="1" t="s">
        <v>457</v>
      </c>
      <c r="B55" s="1" t="s">
        <v>458</v>
      </c>
      <c r="C55" s="66">
        <v>3448</v>
      </c>
      <c r="D55" s="67" t="s">
        <v>1116</v>
      </c>
      <c r="E55" t="s">
        <v>3052</v>
      </c>
      <c r="F55" s="301">
        <v>349137.93</v>
      </c>
      <c r="G55" s="301">
        <v>9000</v>
      </c>
      <c r="H55" s="301">
        <v>34670.86</v>
      </c>
      <c r="I55">
        <v>6</v>
      </c>
      <c r="J55">
        <v>103967.12</v>
      </c>
      <c r="Q55">
        <v>-1831658.39</v>
      </c>
      <c r="R55">
        <v>2202516.2599999998</v>
      </c>
      <c r="T55" s="301">
        <v>403611.02</v>
      </c>
      <c r="W55" s="301">
        <v>112760</v>
      </c>
      <c r="Y55">
        <v>162981</v>
      </c>
      <c r="AB55">
        <v>144917.92000000001</v>
      </c>
      <c r="AC55">
        <v>5133.0600000000004</v>
      </c>
      <c r="AE55" s="76">
        <f t="shared" si="6"/>
        <v>392808.79</v>
      </c>
      <c r="AF55" s="31">
        <f t="shared" si="7"/>
        <v>0</v>
      </c>
      <c r="AG55" s="21">
        <f t="shared" si="8"/>
        <v>392808.79</v>
      </c>
      <c r="AH55" s="15">
        <f t="shared" si="9"/>
        <v>516371.02</v>
      </c>
      <c r="AI55" s="16">
        <f t="shared" si="10"/>
        <v>313031.98000000004</v>
      </c>
      <c r="AJ55" s="26">
        <f t="shared" si="5"/>
        <v>203339.03999999998</v>
      </c>
    </row>
    <row r="56" spans="1:36" x14ac:dyDescent="0.25">
      <c r="A56" s="1" t="s">
        <v>457</v>
      </c>
      <c r="B56" s="1" t="s">
        <v>458</v>
      </c>
      <c r="C56" s="66">
        <v>3561</v>
      </c>
      <c r="D56" s="67" t="s">
        <v>1117</v>
      </c>
      <c r="E56" t="s">
        <v>3177</v>
      </c>
      <c r="F56" s="301">
        <v>961337.45</v>
      </c>
      <c r="G56" s="301">
        <v>0</v>
      </c>
      <c r="H56" s="301">
        <v>23735</v>
      </c>
      <c r="I56">
        <v>113070</v>
      </c>
      <c r="J56">
        <v>43833.37</v>
      </c>
      <c r="Q56">
        <v>-1178267.3899999999</v>
      </c>
      <c r="R56">
        <v>2224684.62</v>
      </c>
      <c r="T56" s="301">
        <v>297935.8</v>
      </c>
      <c r="W56" s="301">
        <v>71980</v>
      </c>
      <c r="Y56">
        <v>145940</v>
      </c>
      <c r="AB56">
        <v>35946.89</v>
      </c>
      <c r="AC56">
        <v>15757.82</v>
      </c>
      <c r="AE56" s="76">
        <f t="shared" si="6"/>
        <v>985072.45</v>
      </c>
      <c r="AF56" s="31">
        <f t="shared" si="7"/>
        <v>0</v>
      </c>
      <c r="AG56" s="21">
        <f t="shared" si="8"/>
        <v>985072.45</v>
      </c>
      <c r="AH56" s="15">
        <f t="shared" si="9"/>
        <v>369915.8</v>
      </c>
      <c r="AI56" s="16">
        <f t="shared" si="10"/>
        <v>197644.71000000002</v>
      </c>
      <c r="AJ56" s="26">
        <f t="shared" si="5"/>
        <v>172271.08999999997</v>
      </c>
    </row>
    <row r="57" spans="1:36" x14ac:dyDescent="0.25">
      <c r="A57" s="1" t="s">
        <v>460</v>
      </c>
      <c r="B57" s="1" t="s">
        <v>462</v>
      </c>
      <c r="C57" s="66">
        <v>5366</v>
      </c>
      <c r="D57" s="67" t="s">
        <v>1118</v>
      </c>
      <c r="E57" t="s">
        <v>3053</v>
      </c>
      <c r="F57" s="301">
        <v>510710.32</v>
      </c>
      <c r="H57" s="301">
        <v>25996.68</v>
      </c>
      <c r="I57">
        <v>2378</v>
      </c>
      <c r="J57">
        <v>131636.32999999999</v>
      </c>
      <c r="N57" s="301">
        <v>2324.37</v>
      </c>
      <c r="Q57">
        <v>-978926.71</v>
      </c>
      <c r="R57">
        <v>1546692.27</v>
      </c>
      <c r="T57" s="301">
        <v>14221.12</v>
      </c>
      <c r="W57" s="301">
        <v>517140</v>
      </c>
      <c r="X57" s="301">
        <v>281859.75</v>
      </c>
      <c r="Y57">
        <v>636436</v>
      </c>
      <c r="AB57">
        <v>23075.89</v>
      </c>
      <c r="AC57">
        <v>6778.58</v>
      </c>
      <c r="AE57" s="76">
        <f t="shared" si="6"/>
        <v>536707</v>
      </c>
      <c r="AF57" s="31">
        <f t="shared" si="7"/>
        <v>2324.37</v>
      </c>
      <c r="AG57" s="21">
        <f t="shared" si="8"/>
        <v>534382.63</v>
      </c>
      <c r="AH57" s="15">
        <f t="shared" si="9"/>
        <v>813220.87</v>
      </c>
      <c r="AI57" s="16">
        <f t="shared" si="10"/>
        <v>666290.47</v>
      </c>
      <c r="AJ57" s="26">
        <f t="shared" si="5"/>
        <v>146930.40000000002</v>
      </c>
    </row>
    <row r="58" spans="1:36" x14ac:dyDescent="0.25">
      <c r="A58" s="1" t="s">
        <v>460</v>
      </c>
      <c r="B58" s="1" t="s">
        <v>462</v>
      </c>
      <c r="C58" s="66">
        <v>5331</v>
      </c>
      <c r="D58" s="67" t="s">
        <v>1119</v>
      </c>
      <c r="E58" t="s">
        <v>3054</v>
      </c>
      <c r="F58" s="301">
        <v>480079.84</v>
      </c>
      <c r="H58" s="301">
        <v>22755.34</v>
      </c>
      <c r="I58">
        <v>1389428.05</v>
      </c>
      <c r="J58">
        <v>303487.64</v>
      </c>
      <c r="N58" s="301">
        <v>0</v>
      </c>
      <c r="Q58">
        <v>1625540.76</v>
      </c>
      <c r="R58">
        <v>305399.93</v>
      </c>
      <c r="T58" s="301">
        <v>49356.87</v>
      </c>
      <c r="W58" s="301">
        <v>420440</v>
      </c>
      <c r="X58" s="301">
        <v>272114.93</v>
      </c>
      <c r="Y58">
        <v>529302</v>
      </c>
      <c r="AB58">
        <v>70384.08</v>
      </c>
      <c r="AC58">
        <v>9065.5400000000009</v>
      </c>
      <c r="AE58" s="76">
        <f t="shared" si="6"/>
        <v>502835.18000000005</v>
      </c>
      <c r="AF58" s="31">
        <f t="shared" si="7"/>
        <v>0</v>
      </c>
      <c r="AG58" s="21">
        <f t="shared" si="8"/>
        <v>502835.18000000005</v>
      </c>
      <c r="AH58" s="15">
        <f t="shared" si="9"/>
        <v>741911.8</v>
      </c>
      <c r="AI58" s="16">
        <f t="shared" si="10"/>
        <v>608751.62</v>
      </c>
      <c r="AJ58" s="26">
        <f t="shared" si="5"/>
        <v>133160.18000000005</v>
      </c>
    </row>
    <row r="59" spans="1:36" x14ac:dyDescent="0.25">
      <c r="A59" s="1" t="s">
        <v>460</v>
      </c>
      <c r="B59" s="1" t="s">
        <v>462</v>
      </c>
      <c r="C59" s="66">
        <v>5099</v>
      </c>
      <c r="D59" s="67" t="s">
        <v>1120</v>
      </c>
      <c r="E59" t="s">
        <v>3055</v>
      </c>
      <c r="F59" s="301">
        <v>684461.04</v>
      </c>
      <c r="H59" s="301">
        <v>80153.69</v>
      </c>
      <c r="I59">
        <v>9</v>
      </c>
      <c r="J59">
        <v>46767.46</v>
      </c>
      <c r="N59" s="301">
        <v>-2672.48</v>
      </c>
      <c r="Q59">
        <v>-932716.25</v>
      </c>
      <c r="R59">
        <v>1630025.76</v>
      </c>
      <c r="T59" s="301">
        <v>25971.31</v>
      </c>
      <c r="W59" s="301">
        <v>337620</v>
      </c>
      <c r="X59" s="301">
        <v>277009.5</v>
      </c>
      <c r="Y59">
        <v>447673</v>
      </c>
      <c r="AB59">
        <v>24365.46</v>
      </c>
      <c r="AC59">
        <v>8105.13</v>
      </c>
      <c r="AE59" s="76">
        <f t="shared" si="6"/>
        <v>764614.73</v>
      </c>
      <c r="AF59" s="31">
        <f t="shared" si="7"/>
        <v>-2672.48</v>
      </c>
      <c r="AG59" s="21">
        <f t="shared" si="8"/>
        <v>767287.21</v>
      </c>
      <c r="AH59" s="15">
        <f t="shared" si="9"/>
        <v>640600.81000000006</v>
      </c>
      <c r="AI59" s="16">
        <f t="shared" si="10"/>
        <v>480143.59</v>
      </c>
      <c r="AJ59" s="26">
        <f t="shared" si="5"/>
        <v>160457.22000000003</v>
      </c>
    </row>
    <row r="60" spans="1:36" x14ac:dyDescent="0.25">
      <c r="A60" s="1" t="s">
        <v>460</v>
      </c>
      <c r="B60" s="1" t="s">
        <v>462</v>
      </c>
      <c r="C60" s="66">
        <v>3004</v>
      </c>
      <c r="D60" s="67" t="s">
        <v>1121</v>
      </c>
      <c r="E60" t="s">
        <v>3056</v>
      </c>
      <c r="F60" s="301">
        <v>258738.45</v>
      </c>
      <c r="H60" s="301">
        <v>139017.04</v>
      </c>
      <c r="I60">
        <v>23511.97</v>
      </c>
      <c r="J60">
        <v>94163.63</v>
      </c>
      <c r="N60" s="301">
        <v>-121</v>
      </c>
      <c r="Q60">
        <v>-2054890.4</v>
      </c>
      <c r="R60">
        <v>2454167.9500000002</v>
      </c>
      <c r="T60" s="301">
        <v>52841.21</v>
      </c>
      <c r="W60" s="301">
        <v>305056.13</v>
      </c>
      <c r="X60" s="301">
        <v>248893.5</v>
      </c>
      <c r="Y60">
        <v>407408.13</v>
      </c>
      <c r="AB60">
        <v>32863.43</v>
      </c>
      <c r="AC60">
        <v>10637.24</v>
      </c>
      <c r="AE60" s="76">
        <f t="shared" si="6"/>
        <v>397755.49</v>
      </c>
      <c r="AF60" s="31">
        <f t="shared" si="7"/>
        <v>-121</v>
      </c>
      <c r="AG60" s="21">
        <f t="shared" si="8"/>
        <v>397876.49</v>
      </c>
      <c r="AH60" s="15">
        <f t="shared" si="9"/>
        <v>606790.84000000008</v>
      </c>
      <c r="AI60" s="16">
        <f t="shared" si="10"/>
        <v>450908.8</v>
      </c>
      <c r="AJ60" s="26">
        <f t="shared" si="5"/>
        <v>155882.0400000001</v>
      </c>
    </row>
    <row r="61" spans="1:36" x14ac:dyDescent="0.25">
      <c r="A61" s="1" t="s">
        <v>460</v>
      </c>
      <c r="B61" s="1" t="s">
        <v>462</v>
      </c>
      <c r="C61" s="66">
        <v>2532</v>
      </c>
      <c r="D61" s="67" t="s">
        <v>1122</v>
      </c>
      <c r="E61" t="s">
        <v>3057</v>
      </c>
      <c r="F61" s="301">
        <v>205242.4</v>
      </c>
      <c r="H61" s="301">
        <v>67100.55</v>
      </c>
      <c r="I61">
        <v>745642.45</v>
      </c>
      <c r="J61">
        <v>230268.11</v>
      </c>
      <c r="N61" s="301">
        <v>38.17</v>
      </c>
      <c r="Q61">
        <v>-246401.46</v>
      </c>
      <c r="R61">
        <v>1419953.5</v>
      </c>
      <c r="T61" s="301">
        <v>17199.2</v>
      </c>
      <c r="W61" s="301">
        <v>225240</v>
      </c>
      <c r="X61" s="301">
        <v>222850.68</v>
      </c>
      <c r="Y61">
        <v>326799</v>
      </c>
      <c r="AB61">
        <v>21884.52</v>
      </c>
      <c r="AC61">
        <v>5455.56</v>
      </c>
      <c r="AE61" s="76">
        <f t="shared" si="6"/>
        <v>272342.95</v>
      </c>
      <c r="AF61" s="31">
        <f t="shared" si="7"/>
        <v>38.17</v>
      </c>
      <c r="AG61" s="21">
        <f t="shared" si="8"/>
        <v>272304.78000000003</v>
      </c>
      <c r="AH61" s="15">
        <f t="shared" si="9"/>
        <v>465289.88</v>
      </c>
      <c r="AI61" s="16">
        <f t="shared" si="10"/>
        <v>354139.08</v>
      </c>
      <c r="AJ61" s="26">
        <f t="shared" si="5"/>
        <v>111150.79999999999</v>
      </c>
    </row>
    <row r="62" spans="1:36" x14ac:dyDescent="0.25">
      <c r="A62" s="1" t="s">
        <v>460</v>
      </c>
      <c r="B62" s="1" t="s">
        <v>462</v>
      </c>
      <c r="C62" s="66">
        <v>1966</v>
      </c>
      <c r="D62" s="67" t="s">
        <v>1123</v>
      </c>
      <c r="E62" t="s">
        <v>3058</v>
      </c>
      <c r="F62" s="301">
        <v>270602</v>
      </c>
      <c r="H62" s="301">
        <v>22593.15</v>
      </c>
      <c r="I62">
        <v>441365.7</v>
      </c>
      <c r="J62">
        <v>169647.88</v>
      </c>
      <c r="N62" s="301">
        <v>5.9</v>
      </c>
      <c r="Q62">
        <v>-1159716.75</v>
      </c>
      <c r="R62">
        <v>1982389.67</v>
      </c>
      <c r="T62" s="301">
        <v>11691.41</v>
      </c>
      <c r="W62" s="301">
        <v>273560</v>
      </c>
      <c r="X62" s="301">
        <v>220973</v>
      </c>
      <c r="Y62">
        <v>356883</v>
      </c>
      <c r="AB62">
        <v>19669.830000000002</v>
      </c>
      <c r="AC62">
        <v>6216.67</v>
      </c>
      <c r="AE62" s="76">
        <f t="shared" si="6"/>
        <v>293195.15000000002</v>
      </c>
      <c r="AF62" s="31">
        <f t="shared" si="7"/>
        <v>5.9</v>
      </c>
      <c r="AG62" s="21">
        <f t="shared" si="8"/>
        <v>293189.25</v>
      </c>
      <c r="AH62" s="15">
        <f t="shared" si="9"/>
        <v>506224.41</v>
      </c>
      <c r="AI62" s="16">
        <f t="shared" si="10"/>
        <v>382769.5</v>
      </c>
      <c r="AJ62" s="26">
        <f t="shared" si="5"/>
        <v>123454.90999999997</v>
      </c>
    </row>
    <row r="63" spans="1:36" x14ac:dyDescent="0.25">
      <c r="A63" s="1" t="s">
        <v>460</v>
      </c>
      <c r="B63" s="1" t="s">
        <v>462</v>
      </c>
      <c r="C63" s="66">
        <v>1289</v>
      </c>
      <c r="D63" s="67" t="s">
        <v>1124</v>
      </c>
      <c r="E63" t="s">
        <v>3059</v>
      </c>
      <c r="F63" s="301">
        <v>806061.61</v>
      </c>
      <c r="H63" s="301">
        <v>62647.23</v>
      </c>
      <c r="I63">
        <v>403625.18</v>
      </c>
      <c r="J63">
        <v>172583.21</v>
      </c>
      <c r="Q63">
        <v>-106953.49</v>
      </c>
      <c r="R63">
        <v>1478254.91</v>
      </c>
      <c r="T63" s="301">
        <v>12490.6</v>
      </c>
      <c r="W63" s="301">
        <v>288300</v>
      </c>
      <c r="X63" s="301">
        <v>215334.75</v>
      </c>
      <c r="Y63">
        <v>377951</v>
      </c>
      <c r="AB63">
        <v>24601.040000000001</v>
      </c>
      <c r="AC63">
        <v>3470</v>
      </c>
      <c r="AE63" s="76">
        <f t="shared" si="6"/>
        <v>868708.84</v>
      </c>
      <c r="AF63" s="31">
        <f t="shared" si="7"/>
        <v>0</v>
      </c>
      <c r="AG63" s="21">
        <f t="shared" si="8"/>
        <v>868708.84</v>
      </c>
      <c r="AH63" s="15">
        <f t="shared" si="9"/>
        <v>516125.35</v>
      </c>
      <c r="AI63" s="16">
        <f t="shared" si="10"/>
        <v>406022.04</v>
      </c>
      <c r="AJ63" s="26">
        <f t="shared" si="5"/>
        <v>110103.31</v>
      </c>
    </row>
    <row r="64" spans="1:36" x14ac:dyDescent="0.25">
      <c r="A64" s="1" t="s">
        <v>460</v>
      </c>
      <c r="B64" s="1" t="s">
        <v>462</v>
      </c>
      <c r="C64" s="66">
        <v>2633</v>
      </c>
      <c r="D64" s="67" t="s">
        <v>1125</v>
      </c>
      <c r="E64" t="s">
        <v>3060</v>
      </c>
      <c r="F64" s="301">
        <v>368927.25</v>
      </c>
      <c r="H64" s="301">
        <v>54287.040000000001</v>
      </c>
      <c r="I64">
        <v>1456669.61</v>
      </c>
      <c r="J64">
        <v>11866.49</v>
      </c>
      <c r="K64" s="301">
        <v>5920.88</v>
      </c>
      <c r="N64" s="301">
        <v>60</v>
      </c>
      <c r="Q64">
        <v>1396138.78</v>
      </c>
      <c r="R64">
        <v>424358.77</v>
      </c>
      <c r="T64" s="301">
        <v>15053.23</v>
      </c>
      <c r="W64" s="301">
        <v>396180</v>
      </c>
      <c r="X64" s="301">
        <v>238449.75</v>
      </c>
      <c r="Y64">
        <v>489678</v>
      </c>
      <c r="AB64">
        <v>34980.959999999999</v>
      </c>
      <c r="AC64">
        <v>19559.560000000001</v>
      </c>
      <c r="AE64" s="76">
        <f t="shared" si="6"/>
        <v>423214.29</v>
      </c>
      <c r="AF64" s="31">
        <f t="shared" si="7"/>
        <v>5980.88</v>
      </c>
      <c r="AG64" s="21">
        <f t="shared" si="8"/>
        <v>417233.41</v>
      </c>
      <c r="AH64" s="15">
        <f t="shared" si="9"/>
        <v>649682.98</v>
      </c>
      <c r="AI64" s="16">
        <f t="shared" si="10"/>
        <v>544218.52</v>
      </c>
      <c r="AJ64" s="26">
        <f t="shared" si="5"/>
        <v>105464.45999999996</v>
      </c>
    </row>
    <row r="65" spans="1:36" x14ac:dyDescent="0.25">
      <c r="A65" s="1" t="s">
        <v>460</v>
      </c>
      <c r="B65" s="1" t="s">
        <v>462</v>
      </c>
      <c r="C65" s="66">
        <v>3093</v>
      </c>
      <c r="D65" s="67" t="s">
        <v>1126</v>
      </c>
      <c r="E65" t="s">
        <v>3061</v>
      </c>
      <c r="F65" s="301">
        <v>246372.43</v>
      </c>
      <c r="H65" s="301">
        <v>29862.799999999999</v>
      </c>
      <c r="I65">
        <v>138364.04999999999</v>
      </c>
      <c r="J65">
        <v>13422.24</v>
      </c>
      <c r="N65" s="301">
        <v>4268.8599999999997</v>
      </c>
      <c r="Q65">
        <v>-112963</v>
      </c>
      <c r="R65">
        <v>457634.96</v>
      </c>
      <c r="T65" s="301">
        <v>18608.259999999998</v>
      </c>
      <c r="W65" s="301">
        <v>273000</v>
      </c>
      <c r="X65" s="301">
        <v>214265.25</v>
      </c>
      <c r="Y65">
        <v>356131</v>
      </c>
      <c r="AB65">
        <v>29892.91</v>
      </c>
      <c r="AC65">
        <v>4281.3999999999996</v>
      </c>
      <c r="AE65" s="76">
        <f t="shared" si="6"/>
        <v>276235.23</v>
      </c>
      <c r="AF65" s="31">
        <f t="shared" si="7"/>
        <v>4268.8599999999997</v>
      </c>
      <c r="AG65" s="21">
        <f t="shared" si="8"/>
        <v>271966.37</v>
      </c>
      <c r="AH65" s="15">
        <f t="shared" si="9"/>
        <v>505873.51</v>
      </c>
      <c r="AI65" s="16">
        <f t="shared" si="10"/>
        <v>390305.31</v>
      </c>
      <c r="AJ65" s="26">
        <f t="shared" si="5"/>
        <v>115568.20000000001</v>
      </c>
    </row>
    <row r="66" spans="1:36" x14ac:dyDescent="0.25">
      <c r="A66" s="1" t="s">
        <v>460</v>
      </c>
      <c r="B66" s="1" t="s">
        <v>462</v>
      </c>
      <c r="C66" s="66">
        <v>5106</v>
      </c>
      <c r="D66" s="67" t="s">
        <v>1127</v>
      </c>
      <c r="E66" t="s">
        <v>3062</v>
      </c>
      <c r="F66" s="301">
        <v>446989.92</v>
      </c>
      <c r="H66" s="301">
        <v>118561.54</v>
      </c>
      <c r="I66">
        <v>4</v>
      </c>
      <c r="J66">
        <v>49085.85</v>
      </c>
      <c r="N66" s="301">
        <v>0</v>
      </c>
      <c r="Q66">
        <v>-710761.06</v>
      </c>
      <c r="R66">
        <v>1208029.25</v>
      </c>
      <c r="T66" s="301">
        <v>23058.04</v>
      </c>
      <c r="W66" s="301">
        <v>288520</v>
      </c>
      <c r="X66" s="301">
        <v>284358.25</v>
      </c>
      <c r="Y66">
        <v>410465</v>
      </c>
      <c r="AB66">
        <v>24401.57</v>
      </c>
      <c r="AC66">
        <v>6769.1</v>
      </c>
      <c r="AE66" s="76">
        <f t="shared" si="6"/>
        <v>565551.46</v>
      </c>
      <c r="AF66" s="31">
        <f t="shared" si="7"/>
        <v>0</v>
      </c>
      <c r="AG66" s="21">
        <f t="shared" si="8"/>
        <v>565551.46</v>
      </c>
      <c r="AH66" s="15">
        <f t="shared" si="9"/>
        <v>595936.29</v>
      </c>
      <c r="AI66" s="16">
        <f t="shared" si="10"/>
        <v>441635.67</v>
      </c>
      <c r="AJ66" s="26">
        <f t="shared" si="5"/>
        <v>154300.62000000005</v>
      </c>
    </row>
    <row r="67" spans="1:36" x14ac:dyDescent="0.25">
      <c r="A67" s="1" t="s">
        <v>460</v>
      </c>
      <c r="B67" s="1" t="s">
        <v>462</v>
      </c>
      <c r="C67" s="66">
        <v>4454</v>
      </c>
      <c r="D67" s="67" t="s">
        <v>1128</v>
      </c>
      <c r="E67" t="s">
        <v>3063</v>
      </c>
      <c r="F67" s="301">
        <v>376856.02</v>
      </c>
      <c r="H67" s="301">
        <v>48985.440000000002</v>
      </c>
      <c r="I67">
        <v>626996.6</v>
      </c>
      <c r="J67">
        <v>261159.21</v>
      </c>
      <c r="N67" s="301">
        <v>860</v>
      </c>
      <c r="P67">
        <v>-1130627.03</v>
      </c>
      <c r="Q67">
        <v>5359.66</v>
      </c>
      <c r="R67">
        <v>2340789.7799999998</v>
      </c>
      <c r="T67" s="301">
        <v>12685.17</v>
      </c>
      <c r="W67" s="301">
        <v>310260</v>
      </c>
      <c r="X67" s="301">
        <v>215709.25</v>
      </c>
      <c r="Y67">
        <v>386071</v>
      </c>
      <c r="AB67">
        <v>20657.16</v>
      </c>
      <c r="AC67">
        <v>1309.58</v>
      </c>
      <c r="AE67" s="76">
        <f t="shared" si="6"/>
        <v>425841.46</v>
      </c>
      <c r="AF67" s="31">
        <f t="shared" si="7"/>
        <v>860</v>
      </c>
      <c r="AG67" s="21">
        <f t="shared" si="8"/>
        <v>424981.46</v>
      </c>
      <c r="AH67" s="15">
        <f t="shared" si="9"/>
        <v>538654.41999999993</v>
      </c>
      <c r="AI67" s="16">
        <f t="shared" si="10"/>
        <v>408037.74</v>
      </c>
      <c r="AJ67" s="26">
        <f t="shared" si="5"/>
        <v>130616.67999999993</v>
      </c>
    </row>
    <row r="68" spans="1:36" x14ac:dyDescent="0.25">
      <c r="A68" s="1" t="s">
        <v>460</v>
      </c>
      <c r="B68" s="1" t="s">
        <v>462</v>
      </c>
      <c r="C68" s="66">
        <v>3718</v>
      </c>
      <c r="D68" s="67" t="s">
        <v>1129</v>
      </c>
      <c r="E68" t="s">
        <v>3064</v>
      </c>
      <c r="F68" s="301">
        <v>220761.13</v>
      </c>
      <c r="H68" s="301">
        <v>56418.41</v>
      </c>
      <c r="I68">
        <v>82739</v>
      </c>
      <c r="J68">
        <v>317638.36</v>
      </c>
      <c r="N68" s="301">
        <v>5.9</v>
      </c>
      <c r="Q68">
        <v>107520.52</v>
      </c>
      <c r="R68">
        <v>489048.9</v>
      </c>
      <c r="T68" s="301">
        <v>28700.2</v>
      </c>
      <c r="W68" s="301">
        <v>261560</v>
      </c>
      <c r="X68" s="301">
        <v>246933</v>
      </c>
      <c r="Y68">
        <v>360546</v>
      </c>
      <c r="AB68">
        <v>53577.5</v>
      </c>
      <c r="AC68">
        <v>2000.62</v>
      </c>
      <c r="AE68" s="76">
        <f t="shared" si="6"/>
        <v>277179.54000000004</v>
      </c>
      <c r="AF68" s="31">
        <f t="shared" si="7"/>
        <v>5.9</v>
      </c>
      <c r="AG68" s="21">
        <f t="shared" si="8"/>
        <v>277173.64</v>
      </c>
      <c r="AH68" s="15">
        <f t="shared" si="9"/>
        <v>537193.19999999995</v>
      </c>
      <c r="AI68" s="16">
        <f t="shared" si="10"/>
        <v>416124.12</v>
      </c>
      <c r="AJ68" s="26">
        <f t="shared" si="5"/>
        <v>121069.07999999996</v>
      </c>
    </row>
    <row r="69" spans="1:36" x14ac:dyDescent="0.25">
      <c r="A69" s="1" t="s">
        <v>460</v>
      </c>
      <c r="B69" s="1" t="s">
        <v>462</v>
      </c>
      <c r="C69" s="66">
        <v>3267</v>
      </c>
      <c r="D69" s="67" t="s">
        <v>1130</v>
      </c>
      <c r="E69" t="s">
        <v>3178</v>
      </c>
      <c r="F69" s="301">
        <v>322588.21000000002</v>
      </c>
      <c r="H69" s="301">
        <v>62082.57</v>
      </c>
      <c r="I69">
        <v>1393030.9</v>
      </c>
      <c r="J69">
        <v>506202.1</v>
      </c>
      <c r="N69" s="301">
        <v>0</v>
      </c>
      <c r="Q69">
        <v>-218064.43</v>
      </c>
      <c r="R69">
        <v>2396007.25</v>
      </c>
      <c r="T69" s="301">
        <v>40203.58</v>
      </c>
      <c r="W69" s="301">
        <v>514720</v>
      </c>
      <c r="X69" s="301">
        <v>282705.24</v>
      </c>
      <c r="Y69">
        <v>635200</v>
      </c>
      <c r="AB69">
        <v>31811.48</v>
      </c>
      <c r="AC69">
        <v>22368.880000000001</v>
      </c>
      <c r="AE69" s="76">
        <f t="shared" si="6"/>
        <v>384670.78</v>
      </c>
      <c r="AF69" s="31">
        <f t="shared" si="7"/>
        <v>0</v>
      </c>
      <c r="AG69" s="21">
        <f t="shared" si="8"/>
        <v>384670.78</v>
      </c>
      <c r="AH69" s="15">
        <f t="shared" si="9"/>
        <v>837628.82</v>
      </c>
      <c r="AI69" s="16">
        <f t="shared" si="10"/>
        <v>689380.36</v>
      </c>
      <c r="AJ69" s="26">
        <f t="shared" ref="AJ69:AJ132" si="11">AH69-AI69</f>
        <v>148248.45999999996</v>
      </c>
    </row>
    <row r="70" spans="1:36" s="46" customFormat="1" x14ac:dyDescent="0.25">
      <c r="A70" s="277" t="s">
        <v>460</v>
      </c>
      <c r="B70" s="277" t="s">
        <v>462</v>
      </c>
      <c r="C70" s="69">
        <v>2885</v>
      </c>
      <c r="D70" s="70" t="s">
        <v>1131</v>
      </c>
      <c r="E70" t="s">
        <v>3189</v>
      </c>
      <c r="F70" s="301">
        <v>426644.13</v>
      </c>
      <c r="G70" s="301"/>
      <c r="H70" s="301">
        <v>77978.02</v>
      </c>
      <c r="I70">
        <v>4235016.74</v>
      </c>
      <c r="J70">
        <v>5983.61</v>
      </c>
      <c r="K70" s="301"/>
      <c r="L70" s="301"/>
      <c r="M70" s="301"/>
      <c r="N70" s="301">
        <v>107</v>
      </c>
      <c r="O70" s="301"/>
      <c r="P70"/>
      <c r="Q70">
        <v>-1658286.97</v>
      </c>
      <c r="R70">
        <v>6403982.4100000001</v>
      </c>
      <c r="S70" s="301"/>
      <c r="T70" s="301">
        <v>10143.299999999999</v>
      </c>
      <c r="U70" s="301"/>
      <c r="V70" s="301"/>
      <c r="W70" s="301">
        <v>255340</v>
      </c>
      <c r="X70" s="301">
        <v>190267.5</v>
      </c>
      <c r="Y70">
        <v>321330</v>
      </c>
      <c r="Z70"/>
      <c r="AA70">
        <v>2500</v>
      </c>
      <c r="AB70">
        <v>46094.62</v>
      </c>
      <c r="AC70">
        <v>47118.62</v>
      </c>
      <c r="AD70"/>
      <c r="AE70" s="76">
        <f t="shared" si="6"/>
        <v>504622.15</v>
      </c>
      <c r="AF70" s="31">
        <f t="shared" si="7"/>
        <v>107</v>
      </c>
      <c r="AG70" s="21">
        <f t="shared" si="8"/>
        <v>504515.15</v>
      </c>
      <c r="AH70" s="15">
        <f t="shared" si="9"/>
        <v>455750.8</v>
      </c>
      <c r="AI70" s="16">
        <f t="shared" si="10"/>
        <v>417043.24</v>
      </c>
      <c r="AJ70" s="26">
        <f t="shared" si="11"/>
        <v>38707.56</v>
      </c>
    </row>
    <row r="71" spans="1:36" s="39" customFormat="1" x14ac:dyDescent="0.25">
      <c r="A71" s="240" t="s">
        <v>465</v>
      </c>
      <c r="B71" s="240" t="s">
        <v>466</v>
      </c>
      <c r="C71" s="66">
        <v>6036</v>
      </c>
      <c r="D71" s="67" t="s">
        <v>1132</v>
      </c>
      <c r="E71" t="s">
        <v>3065</v>
      </c>
      <c r="F71" s="301">
        <v>427185.06</v>
      </c>
      <c r="G71" s="301">
        <v>0</v>
      </c>
      <c r="H71" s="301">
        <v>424875.73</v>
      </c>
      <c r="I71">
        <v>659688.56000000006</v>
      </c>
      <c r="J71">
        <v>-6977.49</v>
      </c>
      <c r="K71" s="301"/>
      <c r="L71" s="301"/>
      <c r="M71" s="301"/>
      <c r="N71" s="301">
        <v>296</v>
      </c>
      <c r="O71" s="301"/>
      <c r="P71"/>
      <c r="Q71">
        <v>-651663.09</v>
      </c>
      <c r="R71">
        <v>2227185.62</v>
      </c>
      <c r="S71" s="301"/>
      <c r="T71" s="301">
        <v>245652.47</v>
      </c>
      <c r="U71" s="301"/>
      <c r="V71" s="301"/>
      <c r="W71" s="301">
        <v>658530</v>
      </c>
      <c r="X71" s="301"/>
      <c r="Y71">
        <v>774603</v>
      </c>
      <c r="Z71"/>
      <c r="AA71"/>
      <c r="AB71">
        <v>120308.98</v>
      </c>
      <c r="AC71">
        <v>14534.66</v>
      </c>
      <c r="AD71"/>
      <c r="AE71" s="76">
        <f t="shared" si="6"/>
        <v>852060.79</v>
      </c>
      <c r="AF71" s="31">
        <f t="shared" si="7"/>
        <v>296</v>
      </c>
      <c r="AG71" s="21">
        <f t="shared" si="8"/>
        <v>851764.79</v>
      </c>
      <c r="AH71" s="15">
        <f t="shared" si="9"/>
        <v>904182.47</v>
      </c>
      <c r="AI71" s="16">
        <f t="shared" si="10"/>
        <v>909446.64</v>
      </c>
      <c r="AJ71" s="26">
        <f t="shared" si="11"/>
        <v>-5264.1700000000419</v>
      </c>
    </row>
    <row r="72" spans="1:36" s="39" customFormat="1" x14ac:dyDescent="0.25">
      <c r="A72" s="240" t="s">
        <v>465</v>
      </c>
      <c r="B72" s="240" t="s">
        <v>466</v>
      </c>
      <c r="C72" s="66">
        <v>4053</v>
      </c>
      <c r="D72" s="67" t="s">
        <v>1133</v>
      </c>
      <c r="E72" t="s">
        <v>3066</v>
      </c>
      <c r="F72" s="301">
        <v>632198.49</v>
      </c>
      <c r="G72" s="301">
        <v>0</v>
      </c>
      <c r="H72" s="301">
        <v>434083.21</v>
      </c>
      <c r="I72">
        <v>195241.67</v>
      </c>
      <c r="J72">
        <v>-3317.04</v>
      </c>
      <c r="K72" s="301"/>
      <c r="L72" s="301"/>
      <c r="M72" s="301"/>
      <c r="N72" s="301">
        <v>3034.5</v>
      </c>
      <c r="O72" s="301"/>
      <c r="P72"/>
      <c r="Q72">
        <v>-2682010.44</v>
      </c>
      <c r="R72">
        <v>4014093.13</v>
      </c>
      <c r="S72" s="301"/>
      <c r="T72" s="301">
        <v>189939.82</v>
      </c>
      <c r="U72" s="301"/>
      <c r="V72" s="301"/>
      <c r="W72" s="301">
        <v>411050</v>
      </c>
      <c r="X72" s="301"/>
      <c r="Y72">
        <v>525409.79</v>
      </c>
      <c r="Z72"/>
      <c r="AA72"/>
      <c r="AB72">
        <v>72824.710000000006</v>
      </c>
      <c r="AC72">
        <v>15253.68</v>
      </c>
      <c r="AD72"/>
      <c r="AE72" s="76">
        <f t="shared" si="6"/>
        <v>1066281.7</v>
      </c>
      <c r="AF72" s="31">
        <f t="shared" si="7"/>
        <v>3034.5</v>
      </c>
      <c r="AG72" s="21">
        <f t="shared" si="8"/>
        <v>1063247.2</v>
      </c>
      <c r="AH72" s="15">
        <f t="shared" si="9"/>
        <v>600989.82000000007</v>
      </c>
      <c r="AI72" s="16">
        <f t="shared" si="10"/>
        <v>613488.18000000005</v>
      </c>
      <c r="AJ72" s="26">
        <f t="shared" si="11"/>
        <v>-12498.359999999986</v>
      </c>
    </row>
    <row r="73" spans="1:36" s="39" customFormat="1" x14ac:dyDescent="0.25">
      <c r="A73" s="240" t="s">
        <v>465</v>
      </c>
      <c r="B73" s="240" t="s">
        <v>466</v>
      </c>
      <c r="C73" s="66">
        <v>4847</v>
      </c>
      <c r="D73" s="67" t="s">
        <v>1134</v>
      </c>
      <c r="E73" t="s">
        <v>3067</v>
      </c>
      <c r="F73" s="301">
        <v>663645.65</v>
      </c>
      <c r="G73" s="301">
        <v>0</v>
      </c>
      <c r="H73" s="301">
        <v>73199.81</v>
      </c>
      <c r="I73">
        <v>-45711.61</v>
      </c>
      <c r="J73">
        <v>126388.49</v>
      </c>
      <c r="K73" s="301"/>
      <c r="L73" s="301"/>
      <c r="M73" s="301"/>
      <c r="N73" s="301"/>
      <c r="O73" s="301"/>
      <c r="P73"/>
      <c r="Q73">
        <v>-1208337.76</v>
      </c>
      <c r="R73">
        <v>2082417.38</v>
      </c>
      <c r="S73" s="301"/>
      <c r="T73" s="301">
        <v>183053.64</v>
      </c>
      <c r="U73" s="301"/>
      <c r="V73" s="301"/>
      <c r="W73" s="301">
        <v>546660</v>
      </c>
      <c r="X73" s="301"/>
      <c r="Y73">
        <v>661960.07999999996</v>
      </c>
      <c r="Z73"/>
      <c r="AA73"/>
      <c r="AB73">
        <v>60757.24</v>
      </c>
      <c r="AC73">
        <v>1866.1</v>
      </c>
      <c r="AD73"/>
      <c r="AE73" s="76">
        <f t="shared" si="6"/>
        <v>736845.46</v>
      </c>
      <c r="AF73" s="31">
        <f t="shared" si="7"/>
        <v>0</v>
      </c>
      <c r="AG73" s="21">
        <f t="shared" si="8"/>
        <v>736845.46</v>
      </c>
      <c r="AH73" s="15">
        <f t="shared" si="9"/>
        <v>729713.64</v>
      </c>
      <c r="AI73" s="16">
        <f t="shared" si="10"/>
        <v>724583.41999999993</v>
      </c>
      <c r="AJ73" s="26">
        <f t="shared" si="11"/>
        <v>5130.2200000000885</v>
      </c>
    </row>
    <row r="74" spans="1:36" s="39" customFormat="1" x14ac:dyDescent="0.25">
      <c r="A74" s="240" t="s">
        <v>465</v>
      </c>
      <c r="B74" s="240" t="s">
        <v>466</v>
      </c>
      <c r="C74" s="66">
        <v>3826</v>
      </c>
      <c r="D74" s="67" t="s">
        <v>1135</v>
      </c>
      <c r="E74" t="s">
        <v>3068</v>
      </c>
      <c r="F74" s="301">
        <v>474272.27</v>
      </c>
      <c r="G74" s="301">
        <v>0</v>
      </c>
      <c r="H74" s="301">
        <v>129779.36</v>
      </c>
      <c r="I74">
        <v>4</v>
      </c>
      <c r="J74">
        <v>253706.37</v>
      </c>
      <c r="K74" s="301"/>
      <c r="L74" s="301"/>
      <c r="M74" s="301"/>
      <c r="N74" s="301"/>
      <c r="O74" s="301"/>
      <c r="P74"/>
      <c r="Q74">
        <v>-1177719.31</v>
      </c>
      <c r="R74">
        <v>2028298.74</v>
      </c>
      <c r="S74" s="301"/>
      <c r="T74" s="301">
        <v>249674.39</v>
      </c>
      <c r="U74" s="301"/>
      <c r="V74" s="301"/>
      <c r="W74" s="301">
        <v>485520</v>
      </c>
      <c r="X74" s="301"/>
      <c r="Y74">
        <v>603025</v>
      </c>
      <c r="Z74"/>
      <c r="AA74"/>
      <c r="AB74">
        <v>59682.26</v>
      </c>
      <c r="AC74">
        <v>5297.06</v>
      </c>
      <c r="AD74"/>
      <c r="AE74" s="76">
        <f t="shared" si="6"/>
        <v>604051.63</v>
      </c>
      <c r="AF74" s="31">
        <f t="shared" si="7"/>
        <v>0</v>
      </c>
      <c r="AG74" s="21">
        <f t="shared" si="8"/>
        <v>604051.63</v>
      </c>
      <c r="AH74" s="15">
        <f t="shared" si="9"/>
        <v>735194.39</v>
      </c>
      <c r="AI74" s="16">
        <f t="shared" si="10"/>
        <v>668004.32000000007</v>
      </c>
      <c r="AJ74" s="26">
        <f t="shared" si="11"/>
        <v>67190.069999999949</v>
      </c>
    </row>
    <row r="75" spans="1:36" s="39" customFormat="1" x14ac:dyDescent="0.25">
      <c r="A75" s="240" t="s">
        <v>465</v>
      </c>
      <c r="B75" s="240" t="s">
        <v>466</v>
      </c>
      <c r="C75" s="66">
        <v>4181</v>
      </c>
      <c r="D75" s="67" t="s">
        <v>1136</v>
      </c>
      <c r="E75" t="s">
        <v>3069</v>
      </c>
      <c r="F75" s="301">
        <v>181962.99</v>
      </c>
      <c r="G75" s="301">
        <v>0</v>
      </c>
      <c r="H75" s="301">
        <v>63371</v>
      </c>
      <c r="I75">
        <v>-60857.25</v>
      </c>
      <c r="J75">
        <v>84000.39</v>
      </c>
      <c r="K75" s="301"/>
      <c r="L75" s="301"/>
      <c r="M75" s="301"/>
      <c r="N75" s="301"/>
      <c r="O75" s="301"/>
      <c r="P75"/>
      <c r="Q75">
        <v>-2243773.7000000002</v>
      </c>
      <c r="R75">
        <v>2569886.96</v>
      </c>
      <c r="S75" s="301"/>
      <c r="T75" s="301">
        <v>167419.32999999999</v>
      </c>
      <c r="U75" s="301"/>
      <c r="V75" s="301">
        <v>87.74</v>
      </c>
      <c r="W75" s="301">
        <v>437110</v>
      </c>
      <c r="X75" s="301"/>
      <c r="Y75">
        <v>560394</v>
      </c>
      <c r="Z75"/>
      <c r="AA75"/>
      <c r="AB75">
        <v>34100.04</v>
      </c>
      <c r="AC75">
        <v>1871.66</v>
      </c>
      <c r="AD75"/>
      <c r="AE75" s="76">
        <f t="shared" si="6"/>
        <v>245333.99</v>
      </c>
      <c r="AF75" s="31">
        <f t="shared" si="7"/>
        <v>0</v>
      </c>
      <c r="AG75" s="21">
        <f t="shared" si="8"/>
        <v>245333.99</v>
      </c>
      <c r="AH75" s="15">
        <f t="shared" si="9"/>
        <v>604617.06999999995</v>
      </c>
      <c r="AI75" s="16">
        <f t="shared" si="10"/>
        <v>596365.70000000007</v>
      </c>
      <c r="AJ75" s="26">
        <f t="shared" si="11"/>
        <v>8251.3699999998789</v>
      </c>
    </row>
    <row r="76" spans="1:36" s="39" customFormat="1" x14ac:dyDescent="0.25">
      <c r="A76" s="240" t="s">
        <v>465</v>
      </c>
      <c r="B76" s="240" t="s">
        <v>466</v>
      </c>
      <c r="C76" s="66">
        <v>2002</v>
      </c>
      <c r="D76" s="67" t="s">
        <v>1137</v>
      </c>
      <c r="E76" t="s">
        <v>3070</v>
      </c>
      <c r="F76" s="301">
        <v>519976.27</v>
      </c>
      <c r="G76" s="301">
        <v>0</v>
      </c>
      <c r="H76" s="301">
        <v>42831.01</v>
      </c>
      <c r="I76">
        <v>-114804.99</v>
      </c>
      <c r="J76">
        <v>-77203.679999999993</v>
      </c>
      <c r="K76" s="301"/>
      <c r="L76" s="301"/>
      <c r="M76" s="301"/>
      <c r="N76" s="301"/>
      <c r="O76" s="301"/>
      <c r="P76"/>
      <c r="Q76">
        <v>-1057340.58</v>
      </c>
      <c r="R76">
        <v>1423307.83</v>
      </c>
      <c r="S76" s="301"/>
      <c r="T76" s="301">
        <v>201485.7</v>
      </c>
      <c r="U76" s="301"/>
      <c r="V76" s="301">
        <v>695.02</v>
      </c>
      <c r="W76" s="301">
        <v>343770</v>
      </c>
      <c r="X76" s="301"/>
      <c r="Y76">
        <v>440866</v>
      </c>
      <c r="Z76"/>
      <c r="AA76"/>
      <c r="AB76">
        <v>27698.080000000002</v>
      </c>
      <c r="AC76">
        <v>12667.78</v>
      </c>
      <c r="AD76"/>
      <c r="AE76" s="76">
        <f t="shared" si="6"/>
        <v>562807.28</v>
      </c>
      <c r="AF76" s="31">
        <f t="shared" si="7"/>
        <v>0</v>
      </c>
      <c r="AG76" s="21">
        <f t="shared" si="8"/>
        <v>562807.28</v>
      </c>
      <c r="AH76" s="15">
        <f t="shared" si="9"/>
        <v>545950.71999999997</v>
      </c>
      <c r="AI76" s="16">
        <f t="shared" si="10"/>
        <v>481231.86000000004</v>
      </c>
      <c r="AJ76" s="26">
        <f t="shared" si="11"/>
        <v>64718.859999999928</v>
      </c>
    </row>
    <row r="77" spans="1:36" s="39" customFormat="1" x14ac:dyDescent="0.25">
      <c r="A77" s="240" t="s">
        <v>465</v>
      </c>
      <c r="B77" s="240" t="s">
        <v>466</v>
      </c>
      <c r="C77" s="66">
        <v>1933</v>
      </c>
      <c r="D77" s="67" t="s">
        <v>1138</v>
      </c>
      <c r="E77" t="s">
        <v>3179</v>
      </c>
      <c r="F77" s="301">
        <v>418035.67</v>
      </c>
      <c r="G77" s="301">
        <v>0</v>
      </c>
      <c r="H77" s="301">
        <v>284037.94</v>
      </c>
      <c r="I77">
        <v>-116370.59</v>
      </c>
      <c r="J77">
        <v>8902.84</v>
      </c>
      <c r="K77" s="301"/>
      <c r="L77" s="301"/>
      <c r="M77" s="301"/>
      <c r="N77" s="301">
        <v>768.39</v>
      </c>
      <c r="O77" s="301"/>
      <c r="P77"/>
      <c r="Q77">
        <v>-1415934.05</v>
      </c>
      <c r="R77">
        <v>2051654.89</v>
      </c>
      <c r="S77" s="301"/>
      <c r="T77" s="301">
        <v>162375.79</v>
      </c>
      <c r="U77" s="301"/>
      <c r="V77" s="301"/>
      <c r="W77" s="301">
        <v>420020</v>
      </c>
      <c r="X77" s="301"/>
      <c r="Y77">
        <v>518402</v>
      </c>
      <c r="Z77"/>
      <c r="AA77"/>
      <c r="AB77">
        <v>51948</v>
      </c>
      <c r="AC77">
        <v>1241.6600000000001</v>
      </c>
      <c r="AD77"/>
      <c r="AE77" s="76">
        <f t="shared" si="6"/>
        <v>702073.61</v>
      </c>
      <c r="AF77" s="31">
        <f t="shared" si="7"/>
        <v>768.39</v>
      </c>
      <c r="AG77" s="21">
        <f t="shared" si="8"/>
        <v>701305.22</v>
      </c>
      <c r="AH77" s="15">
        <f t="shared" si="9"/>
        <v>582395.79</v>
      </c>
      <c r="AI77" s="16">
        <f t="shared" si="10"/>
        <v>571591.66</v>
      </c>
      <c r="AJ77" s="26">
        <f t="shared" si="11"/>
        <v>10804.130000000005</v>
      </c>
    </row>
    <row r="78" spans="1:36" x14ac:dyDescent="0.25">
      <c r="A78" s="1" t="s">
        <v>469</v>
      </c>
      <c r="B78" s="1" t="s">
        <v>470</v>
      </c>
      <c r="C78" s="66">
        <v>3743</v>
      </c>
      <c r="D78" s="67" t="s">
        <v>1139</v>
      </c>
      <c r="E78" t="s">
        <v>3071</v>
      </c>
      <c r="F78" s="301">
        <v>213389.62</v>
      </c>
      <c r="G78" s="301">
        <v>0</v>
      </c>
      <c r="H78" s="301">
        <v>49984.94</v>
      </c>
      <c r="I78">
        <v>672325.06</v>
      </c>
      <c r="J78">
        <v>17474.060000000001</v>
      </c>
      <c r="N78" s="301">
        <v>0</v>
      </c>
      <c r="Q78">
        <v>-627936.68000000005</v>
      </c>
      <c r="R78">
        <v>1625943.2</v>
      </c>
      <c r="T78" s="301">
        <v>210292.47</v>
      </c>
      <c r="W78" s="301">
        <v>201740</v>
      </c>
      <c r="Y78">
        <v>277964</v>
      </c>
      <c r="AB78">
        <v>113591.31</v>
      </c>
      <c r="AC78">
        <v>34205</v>
      </c>
      <c r="AE78" s="76">
        <f t="shared" si="6"/>
        <v>263374.56</v>
      </c>
      <c r="AF78" s="31">
        <f t="shared" si="7"/>
        <v>0</v>
      </c>
      <c r="AG78" s="21">
        <f t="shared" si="8"/>
        <v>263374.56</v>
      </c>
      <c r="AH78" s="15">
        <f t="shared" si="9"/>
        <v>412032.47</v>
      </c>
      <c r="AI78" s="16">
        <f t="shared" si="10"/>
        <v>425760.31</v>
      </c>
      <c r="AJ78" s="26">
        <f t="shared" si="11"/>
        <v>-13727.840000000026</v>
      </c>
    </row>
    <row r="79" spans="1:36" x14ac:dyDescent="0.25">
      <c r="A79" s="1" t="s">
        <v>469</v>
      </c>
      <c r="B79" s="1" t="s">
        <v>470</v>
      </c>
      <c r="C79" s="66">
        <v>3747</v>
      </c>
      <c r="D79" s="67" t="s">
        <v>1140</v>
      </c>
      <c r="E79" t="s">
        <v>3072</v>
      </c>
      <c r="F79" s="301">
        <v>351200.99</v>
      </c>
      <c r="G79" s="301">
        <v>0</v>
      </c>
      <c r="H79" s="301">
        <v>45762.5</v>
      </c>
      <c r="I79">
        <v>382280.43</v>
      </c>
      <c r="J79">
        <v>34481.06</v>
      </c>
      <c r="Q79">
        <v>-974111.54</v>
      </c>
      <c r="R79">
        <v>1700209.39</v>
      </c>
      <c r="T79" s="301">
        <v>286737.57</v>
      </c>
      <c r="U79" s="301">
        <v>138000</v>
      </c>
      <c r="W79" s="301">
        <v>295770</v>
      </c>
      <c r="Y79">
        <v>402759</v>
      </c>
      <c r="AB79">
        <v>145585.96</v>
      </c>
      <c r="AC79">
        <v>17015.48</v>
      </c>
      <c r="AE79" s="76">
        <f t="shared" si="6"/>
        <v>396963.49</v>
      </c>
      <c r="AF79" s="31">
        <f t="shared" si="7"/>
        <v>0</v>
      </c>
      <c r="AG79" s="21">
        <f t="shared" si="8"/>
        <v>396963.49</v>
      </c>
      <c r="AH79" s="15">
        <f t="shared" si="9"/>
        <v>720507.57000000007</v>
      </c>
      <c r="AI79" s="16">
        <f t="shared" si="10"/>
        <v>565360.43999999994</v>
      </c>
      <c r="AJ79" s="26">
        <f t="shared" si="11"/>
        <v>155147.13000000012</v>
      </c>
    </row>
    <row r="80" spans="1:36" x14ac:dyDescent="0.25">
      <c r="A80" s="1" t="s">
        <v>469</v>
      </c>
      <c r="B80" s="1" t="s">
        <v>470</v>
      </c>
      <c r="C80" s="66">
        <v>3095</v>
      </c>
      <c r="D80" s="67" t="s">
        <v>1141</v>
      </c>
      <c r="E80" t="s">
        <v>3073</v>
      </c>
      <c r="F80" s="301">
        <v>405276.06</v>
      </c>
      <c r="G80" s="301">
        <v>0</v>
      </c>
      <c r="H80" s="301">
        <v>60870.82</v>
      </c>
      <c r="I80">
        <v>483687.81</v>
      </c>
      <c r="J80">
        <v>17944.68</v>
      </c>
      <c r="N80" s="301">
        <v>279.5</v>
      </c>
      <c r="Q80">
        <v>-583035.37</v>
      </c>
      <c r="R80">
        <v>1448416.88</v>
      </c>
      <c r="T80" s="301">
        <v>268687.69</v>
      </c>
      <c r="U80" s="301">
        <v>36000</v>
      </c>
      <c r="W80" s="301">
        <v>317340</v>
      </c>
      <c r="Y80">
        <v>388201</v>
      </c>
      <c r="AB80">
        <v>65443.51</v>
      </c>
      <c r="AC80">
        <v>31679.82</v>
      </c>
      <c r="AE80" s="76">
        <f t="shared" si="6"/>
        <v>466146.88</v>
      </c>
      <c r="AF80" s="31">
        <f t="shared" si="7"/>
        <v>279.5</v>
      </c>
      <c r="AG80" s="21">
        <f t="shared" si="8"/>
        <v>465867.38</v>
      </c>
      <c r="AH80" s="15">
        <f t="shared" si="9"/>
        <v>622027.68999999994</v>
      </c>
      <c r="AI80" s="16">
        <f t="shared" si="10"/>
        <v>485324.33</v>
      </c>
      <c r="AJ80" s="26">
        <f t="shared" si="11"/>
        <v>136703.35999999993</v>
      </c>
    </row>
    <row r="81" spans="1:36" x14ac:dyDescent="0.25">
      <c r="A81" s="1" t="s">
        <v>469</v>
      </c>
      <c r="B81" s="1" t="s">
        <v>470</v>
      </c>
      <c r="C81" s="66">
        <v>1530</v>
      </c>
      <c r="D81" s="67" t="s">
        <v>1142</v>
      </c>
      <c r="E81" t="s">
        <v>3074</v>
      </c>
      <c r="F81" s="301">
        <v>340754.67</v>
      </c>
      <c r="G81" s="301">
        <v>0</v>
      </c>
      <c r="H81" s="301">
        <v>22805.42</v>
      </c>
      <c r="I81">
        <v>374923.43</v>
      </c>
      <c r="J81">
        <v>36963.24</v>
      </c>
      <c r="L81" s="301">
        <v>0</v>
      </c>
      <c r="N81" s="301">
        <v>470</v>
      </c>
      <c r="Q81">
        <v>-1169850.67</v>
      </c>
      <c r="R81">
        <v>2079850.72</v>
      </c>
      <c r="T81" s="301">
        <v>227616.98</v>
      </c>
      <c r="W81" s="301">
        <v>281210</v>
      </c>
      <c r="Y81">
        <v>362717</v>
      </c>
      <c r="AB81">
        <v>86026.01</v>
      </c>
      <c r="AC81">
        <v>151712.26</v>
      </c>
      <c r="AE81" s="76">
        <f t="shared" si="6"/>
        <v>363560.08999999997</v>
      </c>
      <c r="AF81" s="31">
        <f t="shared" si="7"/>
        <v>470</v>
      </c>
      <c r="AG81" s="21">
        <f t="shared" si="8"/>
        <v>363090.08999999997</v>
      </c>
      <c r="AH81" s="15">
        <f t="shared" si="9"/>
        <v>508826.98</v>
      </c>
      <c r="AI81" s="16">
        <f t="shared" si="10"/>
        <v>600455.27</v>
      </c>
      <c r="AJ81" s="26">
        <f t="shared" si="11"/>
        <v>-91628.290000000037</v>
      </c>
    </row>
    <row r="82" spans="1:36" x14ac:dyDescent="0.25">
      <c r="A82" s="1" t="s">
        <v>469</v>
      </c>
      <c r="B82" s="1" t="s">
        <v>470</v>
      </c>
      <c r="C82" s="66">
        <v>4004</v>
      </c>
      <c r="D82" s="67" t="s">
        <v>1143</v>
      </c>
      <c r="E82" t="s">
        <v>3075</v>
      </c>
      <c r="F82" s="301">
        <v>390068.13</v>
      </c>
      <c r="G82" s="301">
        <v>32970</v>
      </c>
      <c r="H82" s="301">
        <v>27886.81</v>
      </c>
      <c r="I82">
        <v>456622.24</v>
      </c>
      <c r="J82">
        <v>45907.44</v>
      </c>
      <c r="Q82">
        <v>-604942.34</v>
      </c>
      <c r="R82">
        <v>1478004.6</v>
      </c>
      <c r="T82" s="301">
        <v>257171.17</v>
      </c>
      <c r="W82" s="301">
        <v>178070</v>
      </c>
      <c r="Y82">
        <v>221442</v>
      </c>
      <c r="AB82">
        <v>59707.56</v>
      </c>
      <c r="AC82">
        <v>38174.25</v>
      </c>
      <c r="AE82" s="76">
        <f t="shared" si="6"/>
        <v>450924.94</v>
      </c>
      <c r="AF82" s="31">
        <f t="shared" si="7"/>
        <v>0</v>
      </c>
      <c r="AG82" s="21">
        <f t="shared" si="8"/>
        <v>450924.94</v>
      </c>
      <c r="AH82" s="15">
        <f t="shared" si="9"/>
        <v>435241.17000000004</v>
      </c>
      <c r="AI82" s="16">
        <f t="shared" si="10"/>
        <v>319323.81</v>
      </c>
      <c r="AJ82" s="26">
        <f t="shared" si="11"/>
        <v>115917.36000000004</v>
      </c>
    </row>
    <row r="83" spans="1:36" x14ac:dyDescent="0.25">
      <c r="A83" s="1" t="s">
        <v>469</v>
      </c>
      <c r="B83" s="1" t="s">
        <v>470</v>
      </c>
      <c r="C83" s="66">
        <v>6265</v>
      </c>
      <c r="D83" s="67" t="s">
        <v>1144</v>
      </c>
      <c r="E83" t="s">
        <v>3076</v>
      </c>
      <c r="F83" s="301">
        <v>352727.66</v>
      </c>
      <c r="G83" s="301">
        <v>0</v>
      </c>
      <c r="H83" s="301">
        <v>75366.33</v>
      </c>
      <c r="I83">
        <v>339598.9</v>
      </c>
      <c r="J83">
        <v>577542.22</v>
      </c>
      <c r="Q83">
        <v>-468707.54</v>
      </c>
      <c r="R83">
        <v>1774409.19</v>
      </c>
      <c r="T83" s="301">
        <v>317747.61</v>
      </c>
      <c r="W83" s="301">
        <v>311210</v>
      </c>
      <c r="Y83">
        <v>439602</v>
      </c>
      <c r="AB83">
        <v>73265.820000000007</v>
      </c>
      <c r="AC83">
        <v>38331.33</v>
      </c>
      <c r="AE83" s="76">
        <f t="shared" si="6"/>
        <v>428093.99</v>
      </c>
      <c r="AF83" s="31">
        <f t="shared" si="7"/>
        <v>0</v>
      </c>
      <c r="AG83" s="21">
        <f t="shared" si="8"/>
        <v>428093.99</v>
      </c>
      <c r="AH83" s="15">
        <f t="shared" si="9"/>
        <v>628957.61</v>
      </c>
      <c r="AI83" s="16">
        <f t="shared" si="10"/>
        <v>551199.15</v>
      </c>
      <c r="AJ83" s="26">
        <f t="shared" si="11"/>
        <v>77758.459999999963</v>
      </c>
    </row>
    <row r="84" spans="1:36" x14ac:dyDescent="0.25">
      <c r="A84" s="1" t="s">
        <v>469</v>
      </c>
      <c r="B84" s="1" t="s">
        <v>470</v>
      </c>
      <c r="C84" s="66">
        <v>4051</v>
      </c>
      <c r="D84" s="67" t="s">
        <v>1145</v>
      </c>
      <c r="E84" t="s">
        <v>3077</v>
      </c>
      <c r="F84" s="301">
        <v>127220.16</v>
      </c>
      <c r="G84" s="301">
        <v>0</v>
      </c>
      <c r="H84" s="301">
        <v>62930.95</v>
      </c>
      <c r="I84">
        <v>632168.41</v>
      </c>
      <c r="J84">
        <v>27147.05</v>
      </c>
      <c r="Q84">
        <v>-729108.34</v>
      </c>
      <c r="R84">
        <v>1568940.19</v>
      </c>
      <c r="T84" s="301">
        <v>285484.37</v>
      </c>
      <c r="W84" s="301">
        <v>417250</v>
      </c>
      <c r="Y84">
        <v>518152</v>
      </c>
      <c r="AB84">
        <v>80641.25</v>
      </c>
      <c r="AC84">
        <v>29393.4</v>
      </c>
      <c r="AE84" s="76">
        <f t="shared" si="6"/>
        <v>190151.11</v>
      </c>
      <c r="AF84" s="31">
        <f t="shared" si="7"/>
        <v>0</v>
      </c>
      <c r="AG84" s="21">
        <f t="shared" si="8"/>
        <v>190151.11</v>
      </c>
      <c r="AH84" s="15">
        <f t="shared" si="9"/>
        <v>702734.37</v>
      </c>
      <c r="AI84" s="16">
        <f t="shared" si="10"/>
        <v>628186.65</v>
      </c>
      <c r="AJ84" s="26">
        <f t="shared" si="11"/>
        <v>74547.719999999972</v>
      </c>
    </row>
    <row r="85" spans="1:36" x14ac:dyDescent="0.25">
      <c r="A85" s="1" t="s">
        <v>469</v>
      </c>
      <c r="B85" s="1" t="s">
        <v>470</v>
      </c>
      <c r="C85" s="66">
        <v>3423</v>
      </c>
      <c r="D85" s="67" t="s">
        <v>1146</v>
      </c>
      <c r="E85" t="s">
        <v>3078</v>
      </c>
      <c r="F85" s="301">
        <v>417383.62</v>
      </c>
      <c r="G85" s="301">
        <v>0</v>
      </c>
      <c r="H85" s="301">
        <v>20771.78</v>
      </c>
      <c r="I85">
        <v>293923.84000000003</v>
      </c>
      <c r="J85">
        <v>9966.6299999999992</v>
      </c>
      <c r="Q85">
        <v>-857620.83</v>
      </c>
      <c r="R85">
        <v>1499346.49</v>
      </c>
      <c r="T85" s="301">
        <v>253931.04</v>
      </c>
      <c r="U85" s="301">
        <v>30000</v>
      </c>
      <c r="W85" s="301">
        <v>302100</v>
      </c>
      <c r="Y85">
        <v>356023</v>
      </c>
      <c r="AB85">
        <v>71198.289999999994</v>
      </c>
      <c r="AC85">
        <v>19114.54</v>
      </c>
      <c r="AE85" s="76">
        <f t="shared" si="6"/>
        <v>438155.4</v>
      </c>
      <c r="AF85" s="31">
        <f t="shared" si="7"/>
        <v>0</v>
      </c>
      <c r="AG85" s="21">
        <f t="shared" si="8"/>
        <v>438155.4</v>
      </c>
      <c r="AH85" s="15">
        <f t="shared" si="9"/>
        <v>586031.04</v>
      </c>
      <c r="AI85" s="16">
        <f t="shared" si="10"/>
        <v>446335.82999999996</v>
      </c>
      <c r="AJ85" s="26">
        <f t="shared" si="11"/>
        <v>139695.21000000008</v>
      </c>
    </row>
    <row r="86" spans="1:36" x14ac:dyDescent="0.25">
      <c r="A86" s="1" t="s">
        <v>469</v>
      </c>
      <c r="B86" s="1" t="s">
        <v>470</v>
      </c>
      <c r="C86" s="66">
        <v>1355</v>
      </c>
      <c r="D86" s="67" t="s">
        <v>1147</v>
      </c>
      <c r="E86" t="s">
        <v>3185</v>
      </c>
      <c r="F86" s="301">
        <v>271385.93</v>
      </c>
      <c r="G86" s="301">
        <v>0</v>
      </c>
      <c r="H86" s="301">
        <v>11731.96</v>
      </c>
      <c r="I86">
        <v>408651.14</v>
      </c>
      <c r="J86">
        <v>15028</v>
      </c>
      <c r="N86" s="301">
        <v>0</v>
      </c>
      <c r="Q86">
        <v>-1687938.17</v>
      </c>
      <c r="R86">
        <v>2293429.0699999998</v>
      </c>
      <c r="T86" s="301">
        <v>182453.87</v>
      </c>
      <c r="U86" s="301">
        <v>60000</v>
      </c>
      <c r="W86" s="301">
        <v>131390</v>
      </c>
      <c r="Y86">
        <v>167949</v>
      </c>
      <c r="AB86">
        <v>48335.42</v>
      </c>
      <c r="AC86">
        <v>17878.32</v>
      </c>
      <c r="AE86" s="76">
        <f t="shared" si="6"/>
        <v>283117.89</v>
      </c>
      <c r="AF86" s="31">
        <f t="shared" si="7"/>
        <v>0</v>
      </c>
      <c r="AG86" s="21">
        <f t="shared" si="8"/>
        <v>283117.89</v>
      </c>
      <c r="AH86" s="15">
        <f t="shared" si="9"/>
        <v>373843.87</v>
      </c>
      <c r="AI86" s="16">
        <f t="shared" si="10"/>
        <v>234162.74</v>
      </c>
      <c r="AJ86" s="26">
        <f t="shared" si="11"/>
        <v>139681.13</v>
      </c>
    </row>
    <row r="87" spans="1:36" x14ac:dyDescent="0.25">
      <c r="A87" s="1" t="s">
        <v>473</v>
      </c>
      <c r="B87" s="1" t="s">
        <v>474</v>
      </c>
      <c r="C87" s="66">
        <v>2146</v>
      </c>
      <c r="D87" s="67" t="s">
        <v>1148</v>
      </c>
      <c r="E87" t="s">
        <v>3079</v>
      </c>
      <c r="F87" s="301">
        <v>467506.03</v>
      </c>
      <c r="G87" s="301">
        <v>0</v>
      </c>
      <c r="H87" s="301">
        <v>48090.239999999998</v>
      </c>
      <c r="I87">
        <v>446728.91</v>
      </c>
      <c r="J87">
        <v>73669.75</v>
      </c>
      <c r="Q87">
        <v>1135463.68</v>
      </c>
      <c r="T87" s="301">
        <v>30381.3</v>
      </c>
      <c r="W87" s="301">
        <v>247440</v>
      </c>
      <c r="Y87">
        <v>293320</v>
      </c>
      <c r="AB87">
        <v>51373.83</v>
      </c>
      <c r="AC87">
        <v>12371.22</v>
      </c>
      <c r="AE87" s="76">
        <f t="shared" ref="AE87:AE150" si="12">SUM(F87:H87)</f>
        <v>515596.27</v>
      </c>
      <c r="AF87" s="31">
        <f t="shared" ref="AF87:AF150" si="13">SUM(K87:O87)</f>
        <v>0</v>
      </c>
      <c r="AG87" s="21">
        <f t="shared" ref="AG87:AG150" si="14">AE87-AF87</f>
        <v>515596.27</v>
      </c>
      <c r="AH87" s="15">
        <f t="shared" ref="AH87:AH150" si="15">SUM(S87:X87)</f>
        <v>277821.3</v>
      </c>
      <c r="AI87" s="16">
        <f t="shared" ref="AI87:AI150" si="16">SUM(Y87:AD87)</f>
        <v>357065.05</v>
      </c>
      <c r="AJ87" s="26">
        <f t="shared" si="11"/>
        <v>-79243.75</v>
      </c>
    </row>
    <row r="88" spans="1:36" x14ac:dyDescent="0.25">
      <c r="A88" s="1" t="s">
        <v>473</v>
      </c>
      <c r="B88" s="1" t="s">
        <v>474</v>
      </c>
      <c r="C88" s="66">
        <v>1277</v>
      </c>
      <c r="D88" s="67" t="s">
        <v>1149</v>
      </c>
      <c r="E88" t="s">
        <v>3080</v>
      </c>
      <c r="F88" s="301">
        <v>352174.92</v>
      </c>
      <c r="G88" s="301">
        <v>0</v>
      </c>
      <c r="H88" s="301">
        <v>6694.75</v>
      </c>
      <c r="I88">
        <v>2160541.11</v>
      </c>
      <c r="J88">
        <v>70502.38</v>
      </c>
      <c r="Q88">
        <v>2670277.84</v>
      </c>
      <c r="T88" s="301">
        <v>20397.98</v>
      </c>
      <c r="W88" s="301">
        <v>200740</v>
      </c>
      <c r="Y88">
        <v>249101</v>
      </c>
      <c r="AB88">
        <v>31152.48</v>
      </c>
      <c r="AC88">
        <v>6899.18</v>
      </c>
      <c r="AE88" s="76">
        <f t="shared" si="12"/>
        <v>358869.67</v>
      </c>
      <c r="AF88" s="31">
        <f t="shared" si="13"/>
        <v>0</v>
      </c>
      <c r="AG88" s="21">
        <f t="shared" si="14"/>
        <v>358869.67</v>
      </c>
      <c r="AH88" s="15">
        <f t="shared" si="15"/>
        <v>221137.98</v>
      </c>
      <c r="AI88" s="16">
        <f t="shared" si="16"/>
        <v>287152.65999999997</v>
      </c>
      <c r="AJ88" s="26">
        <f t="shared" si="11"/>
        <v>-66014.679999999964</v>
      </c>
    </row>
    <row r="89" spans="1:36" x14ac:dyDescent="0.25">
      <c r="A89" s="1" t="s">
        <v>473</v>
      </c>
      <c r="B89" s="1" t="s">
        <v>474</v>
      </c>
      <c r="C89" s="66">
        <v>2783</v>
      </c>
      <c r="D89" s="67" t="s">
        <v>1150</v>
      </c>
      <c r="E89" t="s">
        <v>3081</v>
      </c>
      <c r="F89" s="301">
        <v>875839.06</v>
      </c>
      <c r="G89" s="301">
        <v>0</v>
      </c>
      <c r="H89" s="301">
        <v>11660.32</v>
      </c>
      <c r="I89">
        <v>2017079.64</v>
      </c>
      <c r="J89">
        <v>-38446.620000000003</v>
      </c>
      <c r="Q89">
        <v>2724094.23</v>
      </c>
      <c r="T89" s="301">
        <v>20149.599999999999</v>
      </c>
      <c r="U89" s="301">
        <v>229440</v>
      </c>
      <c r="W89" s="301">
        <v>364500</v>
      </c>
      <c r="Y89">
        <v>389346</v>
      </c>
      <c r="AB89">
        <v>42624.71</v>
      </c>
      <c r="AC89">
        <v>25755.72</v>
      </c>
      <c r="AE89" s="76">
        <f t="shared" si="12"/>
        <v>887499.38</v>
      </c>
      <c r="AF89" s="31">
        <f t="shared" si="13"/>
        <v>0</v>
      </c>
      <c r="AG89" s="21">
        <f t="shared" si="14"/>
        <v>887499.38</v>
      </c>
      <c r="AH89" s="15">
        <f t="shared" si="15"/>
        <v>614089.6</v>
      </c>
      <c r="AI89" s="16">
        <f t="shared" si="16"/>
        <v>457726.43000000005</v>
      </c>
      <c r="AJ89" s="26">
        <f t="shared" si="11"/>
        <v>156363.16999999993</v>
      </c>
    </row>
    <row r="90" spans="1:36" x14ac:dyDescent="0.25">
      <c r="A90" s="1" t="s">
        <v>473</v>
      </c>
      <c r="B90" s="1" t="s">
        <v>474</v>
      </c>
      <c r="C90" s="66">
        <v>1769</v>
      </c>
      <c r="D90" s="67" t="s">
        <v>1151</v>
      </c>
      <c r="E90" t="s">
        <v>3174</v>
      </c>
      <c r="F90" s="301">
        <v>179564.54</v>
      </c>
      <c r="G90" s="301">
        <v>0</v>
      </c>
      <c r="H90" s="301">
        <v>11380.55</v>
      </c>
      <c r="I90">
        <v>218175.15</v>
      </c>
      <c r="J90">
        <v>46411.32</v>
      </c>
      <c r="Q90">
        <v>516568.53</v>
      </c>
      <c r="T90" s="301">
        <v>16060.4</v>
      </c>
      <c r="W90" s="301">
        <v>155030</v>
      </c>
      <c r="Y90">
        <v>179240</v>
      </c>
      <c r="AB90">
        <v>33409.910000000003</v>
      </c>
      <c r="AC90">
        <v>8752.4599999999991</v>
      </c>
      <c r="AE90" s="76">
        <f t="shared" si="12"/>
        <v>190945.09</v>
      </c>
      <c r="AF90" s="31">
        <f t="shared" si="13"/>
        <v>0</v>
      </c>
      <c r="AG90" s="21">
        <f t="shared" si="14"/>
        <v>190945.09</v>
      </c>
      <c r="AH90" s="15">
        <f t="shared" si="15"/>
        <v>171090.4</v>
      </c>
      <c r="AI90" s="16">
        <f t="shared" si="16"/>
        <v>221402.37</v>
      </c>
      <c r="AJ90" s="26">
        <f t="shared" si="11"/>
        <v>-50311.97</v>
      </c>
    </row>
    <row r="91" spans="1:36" ht="16.5" customHeight="1" x14ac:dyDescent="0.25">
      <c r="A91" s="1" t="s">
        <v>477</v>
      </c>
      <c r="B91" s="1" t="s">
        <v>478</v>
      </c>
      <c r="C91" s="66">
        <v>5781</v>
      </c>
      <c r="D91" s="67" t="s">
        <v>1152</v>
      </c>
      <c r="E91" t="s">
        <v>3082</v>
      </c>
      <c r="F91" s="301">
        <v>314349.51</v>
      </c>
      <c r="G91" s="301">
        <v>0</v>
      </c>
      <c r="H91" s="301">
        <v>79451.429999999993</v>
      </c>
      <c r="I91">
        <v>266063.7</v>
      </c>
      <c r="J91">
        <v>-1058.96</v>
      </c>
      <c r="N91" s="301">
        <v>56.07</v>
      </c>
      <c r="Q91">
        <v>-1777299.81</v>
      </c>
      <c r="R91">
        <v>2452917.63</v>
      </c>
      <c r="T91" s="301">
        <v>184373.25</v>
      </c>
      <c r="W91" s="301">
        <v>278640</v>
      </c>
      <c r="X91" s="301">
        <v>3000</v>
      </c>
      <c r="Y91">
        <v>357446</v>
      </c>
      <c r="Z91">
        <v>3000</v>
      </c>
      <c r="AB91">
        <v>96848</v>
      </c>
      <c r="AC91">
        <v>1099.96</v>
      </c>
      <c r="AE91" s="76">
        <f t="shared" si="12"/>
        <v>393800.94</v>
      </c>
      <c r="AF91" s="31">
        <f t="shared" si="13"/>
        <v>56.07</v>
      </c>
      <c r="AG91" s="21">
        <f t="shared" si="14"/>
        <v>393744.87</v>
      </c>
      <c r="AH91" s="15">
        <f t="shared" si="15"/>
        <v>466013.25</v>
      </c>
      <c r="AI91" s="16">
        <f t="shared" si="16"/>
        <v>458393.96</v>
      </c>
      <c r="AJ91" s="26">
        <f t="shared" si="11"/>
        <v>7619.289999999979</v>
      </c>
    </row>
    <row r="92" spans="1:36" x14ac:dyDescent="0.25">
      <c r="A92" s="1" t="s">
        <v>477</v>
      </c>
      <c r="B92" s="1" t="s">
        <v>478</v>
      </c>
      <c r="C92" s="66">
        <v>2515</v>
      </c>
      <c r="D92" s="67" t="s">
        <v>1153</v>
      </c>
      <c r="E92" t="s">
        <v>3083</v>
      </c>
      <c r="F92" s="301">
        <v>68381.279999999999</v>
      </c>
      <c r="G92" s="301">
        <v>0</v>
      </c>
      <c r="H92" s="301">
        <v>27722.41</v>
      </c>
      <c r="I92">
        <v>5</v>
      </c>
      <c r="J92">
        <v>45017.95</v>
      </c>
      <c r="N92" s="301">
        <v>46.73</v>
      </c>
      <c r="Q92">
        <v>-1839967.35</v>
      </c>
      <c r="R92">
        <v>1997915.47</v>
      </c>
      <c r="T92" s="301">
        <v>184373.25</v>
      </c>
      <c r="W92" s="301">
        <v>278640</v>
      </c>
      <c r="X92" s="301">
        <v>3000</v>
      </c>
      <c r="Y92">
        <v>357446</v>
      </c>
      <c r="Z92">
        <v>3000</v>
      </c>
      <c r="AB92">
        <v>96848</v>
      </c>
      <c r="AC92">
        <v>1099.96</v>
      </c>
      <c r="AE92" s="76">
        <f t="shared" si="12"/>
        <v>96103.69</v>
      </c>
      <c r="AF92" s="31">
        <f t="shared" si="13"/>
        <v>46.73</v>
      </c>
      <c r="AG92" s="21">
        <f t="shared" si="14"/>
        <v>96056.960000000006</v>
      </c>
      <c r="AH92" s="15">
        <f t="shared" si="15"/>
        <v>466013.25</v>
      </c>
      <c r="AI92" s="16">
        <f t="shared" si="16"/>
        <v>458393.96</v>
      </c>
      <c r="AJ92" s="26">
        <f t="shared" si="11"/>
        <v>7619.289999999979</v>
      </c>
    </row>
    <row r="93" spans="1:36" x14ac:dyDescent="0.25">
      <c r="A93" s="1" t="s">
        <v>477</v>
      </c>
      <c r="B93" s="1" t="s">
        <v>478</v>
      </c>
      <c r="C93" s="66">
        <v>3488</v>
      </c>
      <c r="D93" s="67" t="s">
        <v>1154</v>
      </c>
      <c r="E93" t="s">
        <v>3084</v>
      </c>
      <c r="F93" s="301">
        <v>52885.97</v>
      </c>
      <c r="G93" s="301">
        <v>0</v>
      </c>
      <c r="H93" s="301">
        <v>46062.9</v>
      </c>
      <c r="I93">
        <v>5</v>
      </c>
      <c r="J93">
        <v>138791.73000000001</v>
      </c>
      <c r="N93" s="301">
        <v>46.73</v>
      </c>
      <c r="Q93">
        <v>-1900021.98</v>
      </c>
      <c r="R93">
        <v>2154589.06</v>
      </c>
      <c r="T93" s="301">
        <v>184373.25</v>
      </c>
      <c r="W93" s="301">
        <v>278640</v>
      </c>
      <c r="X93" s="301">
        <v>3000</v>
      </c>
      <c r="Y93">
        <v>357446</v>
      </c>
      <c r="Z93">
        <v>3000</v>
      </c>
      <c r="AB93">
        <v>96848</v>
      </c>
      <c r="AC93">
        <v>1099.96</v>
      </c>
      <c r="AE93" s="76">
        <f t="shared" si="12"/>
        <v>98948.87</v>
      </c>
      <c r="AF93" s="31">
        <f t="shared" si="13"/>
        <v>46.73</v>
      </c>
      <c r="AG93" s="21">
        <f t="shared" si="14"/>
        <v>98902.14</v>
      </c>
      <c r="AH93" s="15">
        <f t="shared" si="15"/>
        <v>466013.25</v>
      </c>
      <c r="AI93" s="16">
        <f t="shared" si="16"/>
        <v>458393.96</v>
      </c>
      <c r="AJ93" s="26">
        <f t="shared" si="11"/>
        <v>7619.289999999979</v>
      </c>
    </row>
    <row r="94" spans="1:36" x14ac:dyDescent="0.25">
      <c r="A94" s="1" t="s">
        <v>477</v>
      </c>
      <c r="B94" s="1" t="s">
        <v>478</v>
      </c>
      <c r="C94" s="66">
        <v>5980</v>
      </c>
      <c r="D94" s="67" t="s">
        <v>1155</v>
      </c>
      <c r="E94" t="s">
        <v>3085</v>
      </c>
      <c r="F94" s="301">
        <v>375467.29</v>
      </c>
      <c r="G94" s="301">
        <v>0</v>
      </c>
      <c r="H94" s="301">
        <v>20050.96</v>
      </c>
      <c r="I94">
        <v>3</v>
      </c>
      <c r="J94">
        <v>8510.8700000000008</v>
      </c>
      <c r="N94" s="301">
        <v>-453.27</v>
      </c>
      <c r="Q94">
        <v>-257926.3</v>
      </c>
      <c r="R94">
        <v>679279.9</v>
      </c>
      <c r="T94" s="301">
        <v>184373.25</v>
      </c>
      <c r="W94" s="301">
        <v>278640</v>
      </c>
      <c r="X94" s="301">
        <v>3000</v>
      </c>
      <c r="Y94">
        <v>357446</v>
      </c>
      <c r="Z94">
        <v>3000</v>
      </c>
      <c r="AB94">
        <v>96848</v>
      </c>
      <c r="AC94">
        <v>1099.96</v>
      </c>
      <c r="AE94" s="76">
        <f t="shared" si="12"/>
        <v>395518.25</v>
      </c>
      <c r="AF94" s="31">
        <f t="shared" si="13"/>
        <v>-453.27</v>
      </c>
      <c r="AG94" s="21">
        <f t="shared" si="14"/>
        <v>395971.52</v>
      </c>
      <c r="AH94" s="15">
        <f t="shared" si="15"/>
        <v>466013.25</v>
      </c>
      <c r="AI94" s="16">
        <f t="shared" si="16"/>
        <v>458393.96</v>
      </c>
      <c r="AJ94" s="26">
        <f t="shared" si="11"/>
        <v>7619.289999999979</v>
      </c>
    </row>
    <row r="95" spans="1:36" x14ac:dyDescent="0.25">
      <c r="A95" s="1" t="s">
        <v>477</v>
      </c>
      <c r="B95" s="1" t="s">
        <v>478</v>
      </c>
      <c r="C95" s="66">
        <v>4020</v>
      </c>
      <c r="D95" s="67" t="s">
        <v>1156</v>
      </c>
      <c r="E95" t="s">
        <v>3086</v>
      </c>
      <c r="F95" s="301">
        <v>278107.90999999997</v>
      </c>
      <c r="G95" s="301">
        <v>0</v>
      </c>
      <c r="H95" s="301">
        <v>68740.149999999994</v>
      </c>
      <c r="I95">
        <v>4043.72</v>
      </c>
      <c r="J95">
        <v>69702.740000000005</v>
      </c>
      <c r="N95" s="301">
        <v>46.73</v>
      </c>
      <c r="Q95">
        <v>-1928458.6</v>
      </c>
      <c r="R95">
        <v>2305013.7999999998</v>
      </c>
      <c r="T95" s="301">
        <v>245234.05</v>
      </c>
      <c r="W95" s="301">
        <v>469530</v>
      </c>
      <c r="X95" s="301">
        <v>5500</v>
      </c>
      <c r="Y95">
        <v>550836</v>
      </c>
      <c r="Z95">
        <v>3000</v>
      </c>
      <c r="AB95">
        <v>96848</v>
      </c>
      <c r="AC95">
        <v>1099.96</v>
      </c>
      <c r="AE95" s="76">
        <f t="shared" si="12"/>
        <v>346848.05999999994</v>
      </c>
      <c r="AF95" s="31">
        <f t="shared" si="13"/>
        <v>46.73</v>
      </c>
      <c r="AG95" s="21">
        <f t="shared" si="14"/>
        <v>346801.32999999996</v>
      </c>
      <c r="AH95" s="15">
        <f t="shared" si="15"/>
        <v>720264.05</v>
      </c>
      <c r="AI95" s="16">
        <f t="shared" si="16"/>
        <v>651783.96</v>
      </c>
      <c r="AJ95" s="26">
        <f t="shared" si="11"/>
        <v>68480.090000000084</v>
      </c>
    </row>
    <row r="96" spans="1:36" x14ac:dyDescent="0.25">
      <c r="A96" s="1" t="s">
        <v>477</v>
      </c>
      <c r="B96" s="1" t="s">
        <v>478</v>
      </c>
      <c r="C96" s="66">
        <v>4210</v>
      </c>
      <c r="D96" s="67" t="s">
        <v>1157</v>
      </c>
      <c r="E96" t="s">
        <v>3087</v>
      </c>
      <c r="F96" s="301">
        <v>371113.55</v>
      </c>
      <c r="G96" s="301">
        <v>0</v>
      </c>
      <c r="H96" s="301">
        <v>41465.050000000003</v>
      </c>
      <c r="I96">
        <v>4</v>
      </c>
      <c r="J96">
        <v>5588.92</v>
      </c>
      <c r="N96" s="301">
        <v>302.87</v>
      </c>
      <c r="Q96">
        <v>167918.86</v>
      </c>
      <c r="R96">
        <v>266818</v>
      </c>
      <c r="T96" s="301">
        <v>184373.25</v>
      </c>
      <c r="W96" s="301">
        <v>278640</v>
      </c>
      <c r="X96" s="301">
        <v>3000</v>
      </c>
      <c r="Y96">
        <v>357446</v>
      </c>
      <c r="Z96">
        <v>3000</v>
      </c>
      <c r="AB96">
        <v>96848</v>
      </c>
      <c r="AC96">
        <v>1099.96</v>
      </c>
      <c r="AE96" s="76">
        <f t="shared" si="12"/>
        <v>412578.6</v>
      </c>
      <c r="AF96" s="31">
        <f t="shared" si="13"/>
        <v>302.87</v>
      </c>
      <c r="AG96" s="21">
        <f t="shared" si="14"/>
        <v>412275.73</v>
      </c>
      <c r="AH96" s="15">
        <f t="shared" si="15"/>
        <v>466013.25</v>
      </c>
      <c r="AI96" s="16">
        <f t="shared" si="16"/>
        <v>458393.96</v>
      </c>
      <c r="AJ96" s="26">
        <f t="shared" si="11"/>
        <v>7619.289999999979</v>
      </c>
    </row>
    <row r="97" spans="1:36" x14ac:dyDescent="0.25">
      <c r="A97" s="1" t="s">
        <v>477</v>
      </c>
      <c r="B97" s="1" t="s">
        <v>478</v>
      </c>
      <c r="C97" s="66">
        <v>3316</v>
      </c>
      <c r="D97" s="67" t="s">
        <v>1158</v>
      </c>
      <c r="E97" t="s">
        <v>3088</v>
      </c>
      <c r="F97" s="301">
        <v>234315.13</v>
      </c>
      <c r="G97" s="301">
        <v>0</v>
      </c>
      <c r="H97" s="301">
        <v>27584.14</v>
      </c>
      <c r="I97">
        <v>34106</v>
      </c>
      <c r="J97">
        <v>70789.070000000007</v>
      </c>
      <c r="N97" s="301">
        <v>2033.64</v>
      </c>
      <c r="Q97">
        <v>-1495769.9</v>
      </c>
      <c r="R97">
        <v>1877398.81</v>
      </c>
      <c r="T97" s="301">
        <v>184373.25</v>
      </c>
      <c r="W97" s="301">
        <v>278640</v>
      </c>
      <c r="X97" s="301">
        <v>3000</v>
      </c>
      <c r="Y97">
        <v>357446</v>
      </c>
      <c r="Z97">
        <v>3000</v>
      </c>
      <c r="AB97">
        <v>96848</v>
      </c>
      <c r="AC97">
        <v>1099.96</v>
      </c>
      <c r="AE97" s="76">
        <f t="shared" si="12"/>
        <v>261899.27000000002</v>
      </c>
      <c r="AF97" s="31">
        <f t="shared" si="13"/>
        <v>2033.64</v>
      </c>
      <c r="AG97" s="21">
        <f t="shared" si="14"/>
        <v>259865.63</v>
      </c>
      <c r="AH97" s="15">
        <f t="shared" si="15"/>
        <v>466013.25</v>
      </c>
      <c r="AI97" s="16">
        <f t="shared" si="16"/>
        <v>458393.96</v>
      </c>
      <c r="AJ97" s="26">
        <f t="shared" si="11"/>
        <v>7619.289999999979</v>
      </c>
    </row>
    <row r="98" spans="1:36" x14ac:dyDescent="0.25">
      <c r="A98" s="1" t="s">
        <v>477</v>
      </c>
      <c r="B98" s="1" t="s">
        <v>478</v>
      </c>
      <c r="C98" s="66">
        <v>6867</v>
      </c>
      <c r="D98" s="67" t="s">
        <v>1159</v>
      </c>
      <c r="E98" t="s">
        <v>3089</v>
      </c>
      <c r="F98" s="301">
        <v>47037.56</v>
      </c>
      <c r="G98" s="301">
        <v>0</v>
      </c>
      <c r="H98" s="301">
        <v>52313.64</v>
      </c>
      <c r="I98">
        <v>473771.63</v>
      </c>
      <c r="J98">
        <v>-1068.9100000000001</v>
      </c>
      <c r="N98" s="301">
        <v>702.48</v>
      </c>
      <c r="Q98">
        <v>-216721.96</v>
      </c>
      <c r="R98">
        <v>804941.61</v>
      </c>
      <c r="T98" s="301">
        <v>184373.25</v>
      </c>
      <c r="W98" s="301">
        <v>278640</v>
      </c>
      <c r="X98" s="301">
        <v>3000</v>
      </c>
      <c r="Y98">
        <v>357446</v>
      </c>
      <c r="Z98">
        <v>3000</v>
      </c>
      <c r="AB98">
        <v>96848</v>
      </c>
      <c r="AC98">
        <v>1099.96</v>
      </c>
      <c r="AE98" s="76">
        <f t="shared" si="12"/>
        <v>99351.2</v>
      </c>
      <c r="AF98" s="31">
        <f t="shared" si="13"/>
        <v>702.48</v>
      </c>
      <c r="AG98" s="21">
        <f t="shared" si="14"/>
        <v>98648.72</v>
      </c>
      <c r="AH98" s="15">
        <f t="shared" si="15"/>
        <v>466013.25</v>
      </c>
      <c r="AI98" s="16">
        <f t="shared" si="16"/>
        <v>458393.96</v>
      </c>
      <c r="AJ98" s="26">
        <f t="shared" si="11"/>
        <v>7619.289999999979</v>
      </c>
    </row>
    <row r="99" spans="1:36" x14ac:dyDescent="0.25">
      <c r="A99" s="1" t="s">
        <v>477</v>
      </c>
      <c r="B99" s="1" t="s">
        <v>478</v>
      </c>
      <c r="C99" s="66">
        <v>3657</v>
      </c>
      <c r="D99" s="67" t="s">
        <v>1160</v>
      </c>
      <c r="E99" t="s">
        <v>3090</v>
      </c>
      <c r="F99" s="301">
        <v>229744.51</v>
      </c>
      <c r="G99" s="301">
        <v>0</v>
      </c>
      <c r="H99" s="301">
        <v>24408.51</v>
      </c>
      <c r="I99">
        <v>3</v>
      </c>
      <c r="J99">
        <v>3399.48</v>
      </c>
      <c r="N99" s="301">
        <v>426.73</v>
      </c>
      <c r="Q99">
        <v>-2269555.08</v>
      </c>
      <c r="R99">
        <v>2543552.06</v>
      </c>
      <c r="T99" s="301">
        <v>184373.25</v>
      </c>
      <c r="W99" s="301">
        <v>278640</v>
      </c>
      <c r="X99" s="301">
        <v>3000</v>
      </c>
      <c r="Y99">
        <v>357446</v>
      </c>
      <c r="Z99">
        <v>3000</v>
      </c>
      <c r="AB99">
        <v>96848</v>
      </c>
      <c r="AC99">
        <v>1099.96</v>
      </c>
      <c r="AE99" s="76">
        <f t="shared" si="12"/>
        <v>254153.02000000002</v>
      </c>
      <c r="AF99" s="31">
        <f t="shared" si="13"/>
        <v>426.73</v>
      </c>
      <c r="AG99" s="21">
        <f t="shared" si="14"/>
        <v>253726.29</v>
      </c>
      <c r="AH99" s="15">
        <f t="shared" si="15"/>
        <v>466013.25</v>
      </c>
      <c r="AI99" s="16">
        <f t="shared" si="16"/>
        <v>458393.96</v>
      </c>
      <c r="AJ99" s="26">
        <f t="shared" si="11"/>
        <v>7619.289999999979</v>
      </c>
    </row>
    <row r="100" spans="1:36" x14ac:dyDescent="0.25">
      <c r="A100" s="1" t="s">
        <v>477</v>
      </c>
      <c r="B100" s="1" t="s">
        <v>478</v>
      </c>
      <c r="C100" s="66">
        <v>6817</v>
      </c>
      <c r="D100" s="67" t="s">
        <v>1161</v>
      </c>
      <c r="E100" t="s">
        <v>3091</v>
      </c>
      <c r="F100" s="301">
        <v>302355.96999999997</v>
      </c>
      <c r="G100" s="301">
        <v>0</v>
      </c>
      <c r="H100" s="301">
        <v>27462.89</v>
      </c>
      <c r="I100">
        <v>51905.64</v>
      </c>
      <c r="J100">
        <v>134637.32</v>
      </c>
      <c r="N100" s="301">
        <v>1307.48</v>
      </c>
      <c r="Q100">
        <v>-1176848.45</v>
      </c>
      <c r="R100">
        <v>1708771</v>
      </c>
      <c r="T100" s="301">
        <v>184373.25</v>
      </c>
      <c r="W100" s="301">
        <v>278640</v>
      </c>
      <c r="X100" s="301">
        <v>3000</v>
      </c>
      <c r="Y100">
        <v>357446</v>
      </c>
      <c r="Z100">
        <v>3000</v>
      </c>
      <c r="AB100">
        <v>96848</v>
      </c>
      <c r="AC100">
        <v>1099.96</v>
      </c>
      <c r="AE100" s="76">
        <f t="shared" si="12"/>
        <v>329818.86</v>
      </c>
      <c r="AF100" s="31">
        <f t="shared" si="13"/>
        <v>1307.48</v>
      </c>
      <c r="AG100" s="21">
        <f t="shared" si="14"/>
        <v>328511.38</v>
      </c>
      <c r="AH100" s="15">
        <f t="shared" si="15"/>
        <v>466013.25</v>
      </c>
      <c r="AI100" s="16">
        <f t="shared" si="16"/>
        <v>458393.96</v>
      </c>
      <c r="AJ100" s="26">
        <f t="shared" si="11"/>
        <v>7619.289999999979</v>
      </c>
    </row>
    <row r="101" spans="1:36" x14ac:dyDescent="0.25">
      <c r="A101" s="1" t="s">
        <v>477</v>
      </c>
      <c r="B101" s="1" t="s">
        <v>478</v>
      </c>
      <c r="C101" s="66">
        <v>5077</v>
      </c>
      <c r="D101" s="67" t="s">
        <v>1162</v>
      </c>
      <c r="E101" t="s">
        <v>3092</v>
      </c>
      <c r="F101" s="301">
        <v>97629.13</v>
      </c>
      <c r="G101" s="301">
        <v>0</v>
      </c>
      <c r="H101" s="301">
        <v>62727.42</v>
      </c>
      <c r="I101">
        <v>59272.9</v>
      </c>
      <c r="J101">
        <v>-70488.94</v>
      </c>
      <c r="N101" s="301">
        <v>1979.58</v>
      </c>
      <c r="Q101">
        <v>-2102031.17</v>
      </c>
      <c r="R101">
        <v>2266060.31</v>
      </c>
      <c r="T101" s="301">
        <v>184373.25</v>
      </c>
      <c r="W101" s="301">
        <v>278640</v>
      </c>
      <c r="X101" s="301">
        <v>3000</v>
      </c>
      <c r="Y101">
        <v>357446</v>
      </c>
      <c r="Z101">
        <v>3000</v>
      </c>
      <c r="AB101">
        <v>96848</v>
      </c>
      <c r="AC101">
        <v>1099.96</v>
      </c>
      <c r="AE101" s="76">
        <f t="shared" si="12"/>
        <v>160356.54999999999</v>
      </c>
      <c r="AF101" s="31">
        <f t="shared" si="13"/>
        <v>1979.58</v>
      </c>
      <c r="AG101" s="21">
        <f t="shared" si="14"/>
        <v>158376.97</v>
      </c>
      <c r="AH101" s="15">
        <f t="shared" si="15"/>
        <v>466013.25</v>
      </c>
      <c r="AI101" s="16">
        <f t="shared" si="16"/>
        <v>458393.96</v>
      </c>
      <c r="AJ101" s="26">
        <f t="shared" si="11"/>
        <v>7619.289999999979</v>
      </c>
    </row>
    <row r="102" spans="1:36" x14ac:dyDescent="0.25">
      <c r="A102" s="1" t="s">
        <v>477</v>
      </c>
      <c r="B102" s="1" t="s">
        <v>478</v>
      </c>
      <c r="C102" s="66">
        <v>3046</v>
      </c>
      <c r="D102" s="67" t="s">
        <v>1163</v>
      </c>
      <c r="E102" t="s">
        <v>3093</v>
      </c>
      <c r="F102" s="301">
        <v>78975.41</v>
      </c>
      <c r="G102" s="301">
        <v>0</v>
      </c>
      <c r="H102" s="301">
        <v>12252.23</v>
      </c>
      <c r="I102">
        <v>4</v>
      </c>
      <c r="J102">
        <v>2961.78</v>
      </c>
      <c r="N102" s="301">
        <v>46.73</v>
      </c>
      <c r="Q102">
        <v>-692972.73</v>
      </c>
      <c r="R102">
        <v>803987.63</v>
      </c>
      <c r="T102" s="301">
        <v>184373.25</v>
      </c>
      <c r="W102" s="301">
        <v>278640</v>
      </c>
      <c r="X102" s="301">
        <v>3000</v>
      </c>
      <c r="Y102">
        <v>357446</v>
      </c>
      <c r="Z102">
        <v>3000</v>
      </c>
      <c r="AB102">
        <v>96848</v>
      </c>
      <c r="AC102">
        <v>1099.96</v>
      </c>
      <c r="AE102" s="76">
        <f t="shared" si="12"/>
        <v>91227.64</v>
      </c>
      <c r="AF102" s="31">
        <f t="shared" si="13"/>
        <v>46.73</v>
      </c>
      <c r="AG102" s="21">
        <f t="shared" si="14"/>
        <v>91180.91</v>
      </c>
      <c r="AH102" s="15">
        <f t="shared" si="15"/>
        <v>466013.25</v>
      </c>
      <c r="AI102" s="16">
        <f t="shared" si="16"/>
        <v>458393.96</v>
      </c>
      <c r="AJ102" s="26">
        <f t="shared" si="11"/>
        <v>7619.289999999979</v>
      </c>
    </row>
    <row r="103" spans="1:36" x14ac:dyDescent="0.25">
      <c r="A103" s="1" t="s">
        <v>477</v>
      </c>
      <c r="B103" s="1" t="s">
        <v>478</v>
      </c>
      <c r="C103" s="66">
        <v>3486</v>
      </c>
      <c r="D103" s="67" t="s">
        <v>1164</v>
      </c>
      <c r="E103" t="s">
        <v>3094</v>
      </c>
      <c r="F103" s="301">
        <v>425896.78</v>
      </c>
      <c r="G103" s="301">
        <v>0</v>
      </c>
      <c r="H103" s="301">
        <v>35119.72</v>
      </c>
      <c r="I103">
        <v>60965.279999999999</v>
      </c>
      <c r="J103">
        <v>2693.76</v>
      </c>
      <c r="N103" s="301">
        <v>46.73</v>
      </c>
      <c r="Q103">
        <v>-2440959.6</v>
      </c>
      <c r="R103">
        <v>2982456.62</v>
      </c>
      <c r="T103" s="301">
        <v>184373.25</v>
      </c>
      <c r="W103" s="301">
        <v>278640</v>
      </c>
      <c r="X103" s="301">
        <v>3000</v>
      </c>
      <c r="Y103">
        <v>357446</v>
      </c>
      <c r="Z103">
        <v>3000</v>
      </c>
      <c r="AB103">
        <v>96848</v>
      </c>
      <c r="AC103">
        <v>1099.96</v>
      </c>
      <c r="AE103" s="76">
        <f t="shared" si="12"/>
        <v>461016.5</v>
      </c>
      <c r="AF103" s="31">
        <f t="shared" si="13"/>
        <v>46.73</v>
      </c>
      <c r="AG103" s="21">
        <f t="shared" si="14"/>
        <v>460969.77</v>
      </c>
      <c r="AH103" s="15">
        <f t="shared" si="15"/>
        <v>466013.25</v>
      </c>
      <c r="AI103" s="16">
        <f t="shared" si="16"/>
        <v>458393.96</v>
      </c>
      <c r="AJ103" s="26">
        <f t="shared" si="11"/>
        <v>7619.289999999979</v>
      </c>
    </row>
    <row r="104" spans="1:36" x14ac:dyDescent="0.25">
      <c r="A104" s="1" t="s">
        <v>477</v>
      </c>
      <c r="B104" s="1" t="s">
        <v>478</v>
      </c>
      <c r="C104" s="66">
        <v>4158</v>
      </c>
      <c r="D104" s="67" t="s">
        <v>1165</v>
      </c>
      <c r="E104" t="s">
        <v>3095</v>
      </c>
      <c r="F104" s="301">
        <v>117448.51</v>
      </c>
      <c r="G104" s="301">
        <v>0</v>
      </c>
      <c r="H104" s="301">
        <v>23398.41</v>
      </c>
      <c r="I104">
        <v>5</v>
      </c>
      <c r="J104">
        <v>202467.38</v>
      </c>
      <c r="N104" s="301">
        <v>187.9</v>
      </c>
      <c r="Q104">
        <v>-1736504.39</v>
      </c>
      <c r="R104">
        <v>2096504</v>
      </c>
      <c r="T104" s="301">
        <v>184373.25</v>
      </c>
      <c r="W104" s="301">
        <v>278640</v>
      </c>
      <c r="X104" s="301">
        <v>3000</v>
      </c>
      <c r="Y104">
        <v>357446</v>
      </c>
      <c r="Z104">
        <v>3000</v>
      </c>
      <c r="AB104">
        <v>96848</v>
      </c>
      <c r="AC104">
        <v>1099.96</v>
      </c>
      <c r="AE104" s="76">
        <f t="shared" si="12"/>
        <v>140846.91999999998</v>
      </c>
      <c r="AF104" s="31">
        <f t="shared" si="13"/>
        <v>187.9</v>
      </c>
      <c r="AG104" s="21">
        <f t="shared" si="14"/>
        <v>140659.01999999999</v>
      </c>
      <c r="AH104" s="15">
        <f t="shared" si="15"/>
        <v>466013.25</v>
      </c>
      <c r="AI104" s="16">
        <f t="shared" si="16"/>
        <v>458393.96</v>
      </c>
      <c r="AJ104" s="26">
        <f t="shared" si="11"/>
        <v>7619.289999999979</v>
      </c>
    </row>
    <row r="105" spans="1:36" x14ac:dyDescent="0.25">
      <c r="A105" s="1" t="s">
        <v>477</v>
      </c>
      <c r="B105" s="1" t="s">
        <v>478</v>
      </c>
      <c r="C105" s="66">
        <v>4935</v>
      </c>
      <c r="D105" s="67" t="s">
        <v>1166</v>
      </c>
      <c r="E105" t="s">
        <v>3096</v>
      </c>
      <c r="F105" s="301">
        <v>66308.94</v>
      </c>
      <c r="G105" s="301">
        <v>0</v>
      </c>
      <c r="H105" s="301">
        <v>55915.41</v>
      </c>
      <c r="I105">
        <v>256991.09</v>
      </c>
      <c r="J105">
        <v>117876.56</v>
      </c>
      <c r="N105" s="301">
        <v>101994.95</v>
      </c>
      <c r="Q105">
        <v>-3937947.74</v>
      </c>
      <c r="R105">
        <v>4349913</v>
      </c>
      <c r="T105" s="301">
        <v>184373.25</v>
      </c>
      <c r="W105" s="301">
        <v>278640</v>
      </c>
      <c r="X105" s="301">
        <v>3000</v>
      </c>
      <c r="Y105">
        <v>357446</v>
      </c>
      <c r="Z105">
        <v>3000</v>
      </c>
      <c r="AB105">
        <v>96848</v>
      </c>
      <c r="AC105">
        <v>1099.96</v>
      </c>
      <c r="AE105" s="76">
        <f t="shared" si="12"/>
        <v>122224.35</v>
      </c>
      <c r="AF105" s="31">
        <f t="shared" si="13"/>
        <v>101994.95</v>
      </c>
      <c r="AG105" s="21">
        <f t="shared" si="14"/>
        <v>20229.400000000009</v>
      </c>
      <c r="AH105" s="15">
        <f t="shared" si="15"/>
        <v>466013.25</v>
      </c>
      <c r="AI105" s="16">
        <f t="shared" si="16"/>
        <v>458393.96</v>
      </c>
      <c r="AJ105" s="26">
        <f t="shared" si="11"/>
        <v>7619.289999999979</v>
      </c>
    </row>
    <row r="106" spans="1:36" x14ac:dyDescent="0.25">
      <c r="A106" s="1" t="s">
        <v>477</v>
      </c>
      <c r="B106" s="1" t="s">
        <v>478</v>
      </c>
      <c r="C106" s="66">
        <v>4567</v>
      </c>
      <c r="D106" s="67" t="s">
        <v>1167</v>
      </c>
      <c r="E106" t="s">
        <v>3097</v>
      </c>
      <c r="F106" s="301">
        <v>294292.07</v>
      </c>
      <c r="G106" s="301">
        <v>0</v>
      </c>
      <c r="H106" s="301">
        <v>75738.19</v>
      </c>
      <c r="I106">
        <v>201167.33</v>
      </c>
      <c r="J106">
        <v>3836.78</v>
      </c>
      <c r="N106" s="301">
        <v>46.73</v>
      </c>
      <c r="Q106">
        <v>-758552.19</v>
      </c>
      <c r="R106">
        <v>1350408.04</v>
      </c>
      <c r="T106" s="301">
        <v>184373.25</v>
      </c>
      <c r="W106" s="301">
        <v>278640</v>
      </c>
      <c r="X106" s="301">
        <v>3000</v>
      </c>
      <c r="Y106">
        <v>357446</v>
      </c>
      <c r="Z106">
        <v>3000</v>
      </c>
      <c r="AB106">
        <v>96848</v>
      </c>
      <c r="AC106">
        <v>1099.96</v>
      </c>
      <c r="AE106" s="76">
        <f t="shared" si="12"/>
        <v>370030.26</v>
      </c>
      <c r="AF106" s="31">
        <f t="shared" si="13"/>
        <v>46.73</v>
      </c>
      <c r="AG106" s="21">
        <f t="shared" si="14"/>
        <v>369983.53</v>
      </c>
      <c r="AH106" s="15">
        <f t="shared" si="15"/>
        <v>466013.25</v>
      </c>
      <c r="AI106" s="16">
        <f t="shared" si="16"/>
        <v>458393.96</v>
      </c>
      <c r="AJ106" s="26">
        <f t="shared" si="11"/>
        <v>7619.289999999979</v>
      </c>
    </row>
    <row r="107" spans="1:36" x14ac:dyDescent="0.25">
      <c r="A107" s="1" t="s">
        <v>477</v>
      </c>
      <c r="B107" s="1" t="s">
        <v>478</v>
      </c>
      <c r="C107" s="66">
        <v>2903</v>
      </c>
      <c r="D107" s="67" t="s">
        <v>1168</v>
      </c>
      <c r="E107" t="s">
        <v>3180</v>
      </c>
      <c r="F107" s="301">
        <v>209358.41</v>
      </c>
      <c r="G107" s="301">
        <v>0</v>
      </c>
      <c r="H107" s="301">
        <v>27575.97</v>
      </c>
      <c r="I107">
        <v>38647.35</v>
      </c>
      <c r="J107">
        <v>17026.38</v>
      </c>
      <c r="N107" s="301">
        <v>369.93</v>
      </c>
      <c r="Q107">
        <v>-2080594.44</v>
      </c>
      <c r="R107">
        <v>2389700.83</v>
      </c>
      <c r="T107" s="301">
        <v>184373.25</v>
      </c>
      <c r="W107" s="301">
        <v>424020</v>
      </c>
      <c r="X107" s="301">
        <v>4500</v>
      </c>
      <c r="Y107">
        <v>504326</v>
      </c>
      <c r="Z107">
        <v>3000</v>
      </c>
      <c r="AB107">
        <v>96848</v>
      </c>
      <c r="AC107">
        <v>1099.96</v>
      </c>
      <c r="AE107" s="76">
        <f t="shared" si="12"/>
        <v>236934.38</v>
      </c>
      <c r="AF107" s="31">
        <f t="shared" si="13"/>
        <v>369.93</v>
      </c>
      <c r="AG107" s="21">
        <f t="shared" si="14"/>
        <v>236564.45</v>
      </c>
      <c r="AH107" s="15">
        <f t="shared" si="15"/>
        <v>612893.25</v>
      </c>
      <c r="AI107" s="16">
        <f t="shared" si="16"/>
        <v>605273.96</v>
      </c>
      <c r="AJ107" s="26">
        <f t="shared" si="11"/>
        <v>7619.2900000000373</v>
      </c>
    </row>
    <row r="108" spans="1:36" x14ac:dyDescent="0.25">
      <c r="A108" s="1" t="s">
        <v>477</v>
      </c>
      <c r="B108" s="1" t="s">
        <v>478</v>
      </c>
      <c r="C108" s="66">
        <v>3112</v>
      </c>
      <c r="D108" s="67" t="s">
        <v>1169</v>
      </c>
      <c r="E108" t="s">
        <v>3181</v>
      </c>
      <c r="F108" s="301">
        <v>230480.99</v>
      </c>
      <c r="G108" s="301">
        <v>0</v>
      </c>
      <c r="H108" s="301">
        <v>38142.339999999997</v>
      </c>
      <c r="I108">
        <v>114554.62</v>
      </c>
      <c r="J108">
        <v>-74.959999999999994</v>
      </c>
      <c r="N108" s="301">
        <v>46.73</v>
      </c>
      <c r="Q108">
        <v>-4985665.6399999997</v>
      </c>
      <c r="R108">
        <v>5385590.1100000003</v>
      </c>
      <c r="T108" s="301">
        <v>184373.25</v>
      </c>
      <c r="W108" s="301">
        <v>278640</v>
      </c>
      <c r="X108" s="301">
        <v>3000</v>
      </c>
      <c r="Y108">
        <v>357446</v>
      </c>
      <c r="Z108">
        <v>3000</v>
      </c>
      <c r="AB108">
        <v>96848</v>
      </c>
      <c r="AC108">
        <v>1099.96</v>
      </c>
      <c r="AE108" s="76">
        <f t="shared" si="12"/>
        <v>268623.32999999996</v>
      </c>
      <c r="AF108" s="31">
        <f t="shared" si="13"/>
        <v>46.73</v>
      </c>
      <c r="AG108" s="21">
        <f t="shared" si="14"/>
        <v>268576.59999999998</v>
      </c>
      <c r="AH108" s="15">
        <f t="shared" si="15"/>
        <v>466013.25</v>
      </c>
      <c r="AI108" s="16">
        <f t="shared" si="16"/>
        <v>458393.96</v>
      </c>
      <c r="AJ108" s="26">
        <f t="shared" si="11"/>
        <v>7619.289999999979</v>
      </c>
    </row>
    <row r="109" spans="1:36" x14ac:dyDescent="0.25">
      <c r="A109" s="1" t="s">
        <v>481</v>
      </c>
      <c r="B109" s="1" t="s">
        <v>482</v>
      </c>
      <c r="C109" s="66">
        <v>2783</v>
      </c>
      <c r="D109" s="67" t="s">
        <v>1170</v>
      </c>
      <c r="E109" t="s">
        <v>3098</v>
      </c>
      <c r="F109" s="301">
        <v>405081.28</v>
      </c>
      <c r="H109" s="301">
        <v>91325.15</v>
      </c>
      <c r="I109">
        <v>145726.93</v>
      </c>
      <c r="J109">
        <v>5243.72</v>
      </c>
      <c r="N109" s="301">
        <v>0</v>
      </c>
      <c r="Q109">
        <v>-1275633.1000000001</v>
      </c>
      <c r="R109">
        <v>1851650.31</v>
      </c>
      <c r="T109" s="301">
        <v>270739.31</v>
      </c>
      <c r="W109" s="301">
        <v>215280</v>
      </c>
      <c r="X109" s="301">
        <v>3000</v>
      </c>
      <c r="Y109">
        <v>291679</v>
      </c>
      <c r="AB109">
        <v>52043.88</v>
      </c>
      <c r="AC109">
        <v>6839.06</v>
      </c>
      <c r="AE109" s="76">
        <f t="shared" si="12"/>
        <v>496406.43000000005</v>
      </c>
      <c r="AF109" s="31">
        <f t="shared" si="13"/>
        <v>0</v>
      </c>
      <c r="AG109" s="21">
        <f t="shared" si="14"/>
        <v>496406.43000000005</v>
      </c>
      <c r="AH109" s="15">
        <f t="shared" si="15"/>
        <v>489019.31</v>
      </c>
      <c r="AI109" s="16">
        <f t="shared" si="16"/>
        <v>350561.94</v>
      </c>
      <c r="AJ109" s="26">
        <f t="shared" si="11"/>
        <v>138457.37</v>
      </c>
    </row>
    <row r="110" spans="1:36" x14ac:dyDescent="0.25">
      <c r="A110" s="1" t="s">
        <v>481</v>
      </c>
      <c r="B110" s="1" t="s">
        <v>482</v>
      </c>
      <c r="C110" s="66">
        <v>3884</v>
      </c>
      <c r="D110" s="67" t="s">
        <v>1171</v>
      </c>
      <c r="E110" t="s">
        <v>3099</v>
      </c>
      <c r="F110" s="301">
        <v>494075.82</v>
      </c>
      <c r="G110" s="301">
        <v>0</v>
      </c>
      <c r="H110" s="301">
        <v>27161.57</v>
      </c>
      <c r="I110">
        <v>484761.07</v>
      </c>
      <c r="J110">
        <v>642309.84</v>
      </c>
      <c r="N110" s="301">
        <v>0</v>
      </c>
      <c r="Q110">
        <v>88761.600000000006</v>
      </c>
      <c r="R110">
        <v>1448584.45</v>
      </c>
      <c r="T110" s="301">
        <v>448986.71</v>
      </c>
      <c r="W110" s="301">
        <v>398940</v>
      </c>
      <c r="X110" s="301">
        <v>6000</v>
      </c>
      <c r="Y110">
        <v>479246</v>
      </c>
      <c r="AB110">
        <v>118027.13</v>
      </c>
      <c r="AC110">
        <v>59903.83</v>
      </c>
      <c r="AE110" s="76">
        <f t="shared" si="12"/>
        <v>521237.39</v>
      </c>
      <c r="AF110" s="31">
        <f t="shared" si="13"/>
        <v>0</v>
      </c>
      <c r="AG110" s="21">
        <f t="shared" si="14"/>
        <v>521237.39</v>
      </c>
      <c r="AH110" s="15">
        <f t="shared" si="15"/>
        <v>853926.71</v>
      </c>
      <c r="AI110" s="16">
        <f t="shared" si="16"/>
        <v>657176.96</v>
      </c>
      <c r="AJ110" s="26">
        <f t="shared" si="11"/>
        <v>196749.75</v>
      </c>
    </row>
    <row r="111" spans="1:36" x14ac:dyDescent="0.25">
      <c r="A111" s="1" t="s">
        <v>481</v>
      </c>
      <c r="B111" s="1" t="s">
        <v>482</v>
      </c>
      <c r="C111" s="66">
        <v>4358</v>
      </c>
      <c r="D111" s="67" t="s">
        <v>1172</v>
      </c>
      <c r="E111" t="s">
        <v>3100</v>
      </c>
      <c r="F111" s="301">
        <v>192985.4</v>
      </c>
      <c r="H111" s="301">
        <v>30564.77</v>
      </c>
      <c r="I111">
        <v>213964.66</v>
      </c>
      <c r="J111">
        <v>68005.649999999994</v>
      </c>
      <c r="N111" s="301">
        <v>590.07000000000005</v>
      </c>
      <c r="Q111">
        <v>-1655768.67</v>
      </c>
      <c r="R111">
        <v>2294612.94</v>
      </c>
      <c r="T111" s="301">
        <v>281122.62</v>
      </c>
      <c r="V111" s="301">
        <v>131.47</v>
      </c>
      <c r="W111" s="301">
        <v>331580</v>
      </c>
      <c r="X111" s="301">
        <v>3000</v>
      </c>
      <c r="Y111">
        <v>433426</v>
      </c>
      <c r="AB111">
        <v>171988.13</v>
      </c>
      <c r="AC111">
        <v>28181.32</v>
      </c>
      <c r="AE111" s="76">
        <f t="shared" si="12"/>
        <v>223550.16999999998</v>
      </c>
      <c r="AF111" s="31">
        <f t="shared" si="13"/>
        <v>590.07000000000005</v>
      </c>
      <c r="AG111" s="21">
        <f t="shared" si="14"/>
        <v>222960.09999999998</v>
      </c>
      <c r="AH111" s="15">
        <f t="shared" si="15"/>
        <v>615834.09</v>
      </c>
      <c r="AI111" s="16">
        <f t="shared" si="16"/>
        <v>633595.44999999995</v>
      </c>
      <c r="AJ111" s="26">
        <f t="shared" si="11"/>
        <v>-17761.359999999986</v>
      </c>
    </row>
    <row r="112" spans="1:36" x14ac:dyDescent="0.25">
      <c r="A112" s="1" t="s">
        <v>481</v>
      </c>
      <c r="B112" s="1" t="s">
        <v>482</v>
      </c>
      <c r="C112" s="66">
        <v>1985</v>
      </c>
      <c r="D112" s="67" t="s">
        <v>1173</v>
      </c>
      <c r="E112" t="s">
        <v>3101</v>
      </c>
      <c r="F112" s="301">
        <v>77881.210000000006</v>
      </c>
      <c r="G112" s="301">
        <v>0</v>
      </c>
      <c r="H112" s="301">
        <v>25087.26</v>
      </c>
      <c r="I112">
        <v>19374.21</v>
      </c>
      <c r="J112">
        <v>27687.29</v>
      </c>
      <c r="N112" s="301">
        <v>906.38</v>
      </c>
      <c r="Q112">
        <v>-1663487.46</v>
      </c>
      <c r="R112">
        <v>1767292.42</v>
      </c>
      <c r="T112" s="301">
        <v>271665.61</v>
      </c>
      <c r="V112" s="301">
        <v>394.19</v>
      </c>
      <c r="W112" s="301">
        <v>373960</v>
      </c>
      <c r="X112" s="301">
        <v>6400</v>
      </c>
      <c r="Y112">
        <v>443880</v>
      </c>
      <c r="AB112">
        <v>77399.14</v>
      </c>
      <c r="AC112">
        <v>5497.03</v>
      </c>
      <c r="AE112" s="76">
        <f t="shared" si="12"/>
        <v>102968.47</v>
      </c>
      <c r="AF112" s="31">
        <f t="shared" si="13"/>
        <v>906.38</v>
      </c>
      <c r="AG112" s="21">
        <f t="shared" si="14"/>
        <v>102062.09</v>
      </c>
      <c r="AH112" s="15">
        <f t="shared" si="15"/>
        <v>652419.80000000005</v>
      </c>
      <c r="AI112" s="16">
        <f t="shared" si="16"/>
        <v>526776.17000000004</v>
      </c>
      <c r="AJ112" s="26">
        <f t="shared" si="11"/>
        <v>125643.63</v>
      </c>
    </row>
    <row r="113" spans="1:36" x14ac:dyDescent="0.25">
      <c r="A113" s="1" t="s">
        <v>481</v>
      </c>
      <c r="B113" s="1" t="s">
        <v>482</v>
      </c>
      <c r="C113" s="66">
        <v>4265</v>
      </c>
      <c r="D113" s="67" t="s">
        <v>1174</v>
      </c>
      <c r="E113" t="s">
        <v>3102</v>
      </c>
      <c r="F113" s="301">
        <v>100523.86</v>
      </c>
      <c r="H113" s="301">
        <v>6298.91</v>
      </c>
      <c r="I113">
        <v>553256.01</v>
      </c>
      <c r="J113">
        <v>50302.77</v>
      </c>
      <c r="N113" s="301">
        <v>0</v>
      </c>
      <c r="Q113">
        <v>-976750.96</v>
      </c>
      <c r="R113">
        <v>1775492.61</v>
      </c>
      <c r="T113" s="301">
        <v>306252.23</v>
      </c>
      <c r="W113" s="301">
        <v>322900</v>
      </c>
      <c r="X113" s="301">
        <v>4500</v>
      </c>
      <c r="Y113">
        <v>438596</v>
      </c>
      <c r="AB113">
        <v>147265.69</v>
      </c>
      <c r="AC113">
        <v>26325.64</v>
      </c>
      <c r="AE113" s="76">
        <f t="shared" si="12"/>
        <v>106822.77</v>
      </c>
      <c r="AF113" s="31">
        <f t="shared" si="13"/>
        <v>0</v>
      </c>
      <c r="AG113" s="21">
        <f t="shared" si="14"/>
        <v>106822.77</v>
      </c>
      <c r="AH113" s="15">
        <f t="shared" si="15"/>
        <v>633652.23</v>
      </c>
      <c r="AI113" s="16">
        <f t="shared" si="16"/>
        <v>612187.32999999996</v>
      </c>
      <c r="AJ113" s="26">
        <f t="shared" si="11"/>
        <v>21464.900000000023</v>
      </c>
    </row>
    <row r="114" spans="1:36" x14ac:dyDescent="0.25">
      <c r="A114" s="1" t="s">
        <v>481</v>
      </c>
      <c r="B114" s="1" t="s">
        <v>482</v>
      </c>
      <c r="C114" s="66">
        <v>2947</v>
      </c>
      <c r="D114" s="67" t="s">
        <v>1175</v>
      </c>
      <c r="E114" t="s">
        <v>3182</v>
      </c>
      <c r="F114" s="301">
        <v>398864.08</v>
      </c>
      <c r="G114" s="301">
        <v>19200</v>
      </c>
      <c r="H114" s="301">
        <v>19793.740000000002</v>
      </c>
      <c r="I114">
        <v>152122.10999999999</v>
      </c>
      <c r="J114">
        <v>44397.99</v>
      </c>
      <c r="N114" s="301">
        <v>-2212</v>
      </c>
      <c r="Q114">
        <v>-1796129.5</v>
      </c>
      <c r="R114">
        <v>2441491.2400000002</v>
      </c>
      <c r="T114" s="301">
        <v>245714.49</v>
      </c>
      <c r="W114" s="301">
        <v>287240</v>
      </c>
      <c r="X114" s="301">
        <v>3000</v>
      </c>
      <c r="Y114">
        <v>347749</v>
      </c>
      <c r="AB114">
        <v>138374.21</v>
      </c>
      <c r="AC114">
        <v>9015.6</v>
      </c>
      <c r="AE114" s="76">
        <f t="shared" si="12"/>
        <v>437857.82</v>
      </c>
      <c r="AF114" s="31">
        <f t="shared" si="13"/>
        <v>-2212</v>
      </c>
      <c r="AG114" s="21">
        <f t="shared" si="14"/>
        <v>440069.82</v>
      </c>
      <c r="AH114" s="15">
        <f t="shared" si="15"/>
        <v>535954.49</v>
      </c>
      <c r="AI114" s="16">
        <f t="shared" si="16"/>
        <v>495138.80999999994</v>
      </c>
      <c r="AJ114" s="26">
        <f t="shared" si="11"/>
        <v>40815.680000000051</v>
      </c>
    </row>
    <row r="115" spans="1:36" x14ac:dyDescent="0.25">
      <c r="A115" s="1" t="s">
        <v>485</v>
      </c>
      <c r="B115" s="1" t="s">
        <v>486</v>
      </c>
      <c r="C115" s="66">
        <v>4403</v>
      </c>
      <c r="D115" s="67" t="s">
        <v>1176</v>
      </c>
      <c r="E115" t="s">
        <v>3103</v>
      </c>
      <c r="F115" s="301">
        <v>709378.85</v>
      </c>
      <c r="G115" s="301">
        <v>0</v>
      </c>
      <c r="H115" s="301">
        <v>43184.66</v>
      </c>
      <c r="I115">
        <v>75685.440000000002</v>
      </c>
      <c r="J115">
        <v>138376.10999999999</v>
      </c>
      <c r="N115" s="301">
        <v>120.8</v>
      </c>
      <c r="Q115">
        <v>-909797.79</v>
      </c>
      <c r="R115">
        <v>1753510.53</v>
      </c>
      <c r="T115" s="301">
        <v>370579.64</v>
      </c>
      <c r="U115" s="301">
        <v>60000</v>
      </c>
      <c r="W115" s="301">
        <v>490120</v>
      </c>
      <c r="Y115">
        <v>638412</v>
      </c>
      <c r="AB115">
        <v>95472.17</v>
      </c>
      <c r="AC115">
        <v>11366.45</v>
      </c>
      <c r="AE115" s="76">
        <f t="shared" si="12"/>
        <v>752563.51</v>
      </c>
      <c r="AF115" s="31">
        <f t="shared" si="13"/>
        <v>120.8</v>
      </c>
      <c r="AG115" s="21">
        <f t="shared" si="14"/>
        <v>752442.71</v>
      </c>
      <c r="AH115" s="15">
        <f t="shared" si="15"/>
        <v>920699.64</v>
      </c>
      <c r="AI115" s="16">
        <f t="shared" si="16"/>
        <v>745250.62</v>
      </c>
      <c r="AJ115" s="26">
        <f t="shared" si="11"/>
        <v>175449.02000000002</v>
      </c>
    </row>
    <row r="116" spans="1:36" x14ac:dyDescent="0.25">
      <c r="A116" s="1" t="s">
        <v>485</v>
      </c>
      <c r="B116" s="1" t="s">
        <v>486</v>
      </c>
      <c r="C116" s="66">
        <v>5267</v>
      </c>
      <c r="D116" s="67" t="s">
        <v>1177</v>
      </c>
      <c r="E116" t="s">
        <v>3104</v>
      </c>
      <c r="F116" s="301">
        <v>716272.62</v>
      </c>
      <c r="G116" s="301">
        <v>0</v>
      </c>
      <c r="H116" s="301">
        <v>89053.61</v>
      </c>
      <c r="I116">
        <v>119011.77</v>
      </c>
      <c r="J116">
        <v>57655.67</v>
      </c>
      <c r="N116" s="301">
        <v>770.93</v>
      </c>
      <c r="Q116">
        <v>-1655821.76</v>
      </c>
      <c r="R116">
        <v>2570940.36</v>
      </c>
      <c r="S116" s="301">
        <v>9.26</v>
      </c>
      <c r="T116" s="301">
        <v>488065.82</v>
      </c>
      <c r="W116" s="301">
        <v>333460</v>
      </c>
      <c r="Y116">
        <v>554896</v>
      </c>
      <c r="AB116">
        <v>147721.5</v>
      </c>
      <c r="AC116">
        <v>9460.44</v>
      </c>
      <c r="AE116" s="76">
        <f t="shared" si="12"/>
        <v>805326.23</v>
      </c>
      <c r="AF116" s="31">
        <f t="shared" si="13"/>
        <v>770.93</v>
      </c>
      <c r="AG116" s="21">
        <f t="shared" si="14"/>
        <v>804555.29999999993</v>
      </c>
      <c r="AH116" s="15">
        <f t="shared" si="15"/>
        <v>821535.08000000007</v>
      </c>
      <c r="AI116" s="16">
        <f t="shared" si="16"/>
        <v>712077.94</v>
      </c>
      <c r="AJ116" s="26">
        <f t="shared" si="11"/>
        <v>109457.14000000013</v>
      </c>
    </row>
    <row r="117" spans="1:36" x14ac:dyDescent="0.25">
      <c r="A117" s="1" t="s">
        <v>485</v>
      </c>
      <c r="B117" s="1" t="s">
        <v>486</v>
      </c>
      <c r="C117" s="66">
        <v>5254</v>
      </c>
      <c r="D117" s="67" t="s">
        <v>1178</v>
      </c>
      <c r="E117" t="s">
        <v>3105</v>
      </c>
      <c r="F117" s="301">
        <v>514142.74</v>
      </c>
      <c r="G117" s="301">
        <v>0</v>
      </c>
      <c r="H117" s="301">
        <v>58785.99</v>
      </c>
      <c r="I117">
        <v>949726.89</v>
      </c>
      <c r="J117">
        <v>141881.23000000001</v>
      </c>
      <c r="N117" s="301">
        <v>286.5</v>
      </c>
      <c r="Q117">
        <v>-587962.07999999996</v>
      </c>
      <c r="R117">
        <v>2193906.69</v>
      </c>
      <c r="T117" s="301">
        <v>388483.27</v>
      </c>
      <c r="W117" s="301">
        <v>522890</v>
      </c>
      <c r="Y117">
        <v>670148</v>
      </c>
      <c r="AA117">
        <v>960</v>
      </c>
      <c r="AB117">
        <v>86324.14</v>
      </c>
      <c r="AC117">
        <v>37367.89</v>
      </c>
      <c r="AE117" s="76">
        <f t="shared" si="12"/>
        <v>572928.73</v>
      </c>
      <c r="AF117" s="31">
        <f t="shared" si="13"/>
        <v>286.5</v>
      </c>
      <c r="AG117" s="21">
        <f t="shared" si="14"/>
        <v>572642.23</v>
      </c>
      <c r="AH117" s="15">
        <f t="shared" si="15"/>
        <v>911373.27</v>
      </c>
      <c r="AI117" s="16">
        <f t="shared" si="16"/>
        <v>794800.03</v>
      </c>
      <c r="AJ117" s="26">
        <f t="shared" si="11"/>
        <v>116573.23999999999</v>
      </c>
    </row>
    <row r="118" spans="1:36" x14ac:dyDescent="0.25">
      <c r="A118" s="1" t="s">
        <v>485</v>
      </c>
      <c r="B118" s="1" t="s">
        <v>486</v>
      </c>
      <c r="C118" s="66">
        <v>3104</v>
      </c>
      <c r="D118" s="67" t="s">
        <v>1179</v>
      </c>
      <c r="E118" t="s">
        <v>3106</v>
      </c>
      <c r="F118" s="301">
        <v>451342.8</v>
      </c>
      <c r="G118" s="301">
        <v>0</v>
      </c>
      <c r="H118" s="301">
        <v>48375.5</v>
      </c>
      <c r="I118">
        <v>260165.31</v>
      </c>
      <c r="J118">
        <v>83295.34</v>
      </c>
      <c r="N118" s="301">
        <v>0</v>
      </c>
      <c r="Q118">
        <v>-1387037.34</v>
      </c>
      <c r="R118">
        <v>2140701.11</v>
      </c>
      <c r="T118" s="301">
        <v>217059.3</v>
      </c>
      <c r="U118" s="301">
        <v>114000</v>
      </c>
      <c r="W118" s="301">
        <v>139240</v>
      </c>
      <c r="Y118">
        <v>209924</v>
      </c>
      <c r="AB118">
        <v>96326.86</v>
      </c>
      <c r="AC118">
        <v>24258.26</v>
      </c>
      <c r="AE118" s="76">
        <f t="shared" si="12"/>
        <v>499718.3</v>
      </c>
      <c r="AF118" s="31">
        <f t="shared" si="13"/>
        <v>0</v>
      </c>
      <c r="AG118" s="21">
        <f t="shared" si="14"/>
        <v>499718.3</v>
      </c>
      <c r="AH118" s="15">
        <f t="shared" si="15"/>
        <v>470299.3</v>
      </c>
      <c r="AI118" s="16">
        <f t="shared" si="16"/>
        <v>330509.12</v>
      </c>
      <c r="AJ118" s="26">
        <f t="shared" si="11"/>
        <v>139790.18</v>
      </c>
    </row>
    <row r="119" spans="1:36" x14ac:dyDescent="0.25">
      <c r="A119" s="1" t="s">
        <v>485</v>
      </c>
      <c r="B119" s="1" t="s">
        <v>486</v>
      </c>
      <c r="C119" s="66">
        <v>5560</v>
      </c>
      <c r="D119" s="67" t="s">
        <v>1180</v>
      </c>
      <c r="E119" t="s">
        <v>3107</v>
      </c>
      <c r="F119" s="301">
        <v>601015.99</v>
      </c>
      <c r="G119" s="301">
        <v>0</v>
      </c>
      <c r="H119" s="301">
        <v>9854.51</v>
      </c>
      <c r="I119">
        <v>178409.07</v>
      </c>
      <c r="J119">
        <v>161791.67000000001</v>
      </c>
      <c r="N119" s="301">
        <v>0</v>
      </c>
      <c r="Q119">
        <v>-1958776.25</v>
      </c>
      <c r="R119">
        <v>2916966.34</v>
      </c>
      <c r="T119" s="301">
        <v>360403.55</v>
      </c>
      <c r="W119" s="301">
        <v>505410</v>
      </c>
      <c r="Y119">
        <v>647994</v>
      </c>
      <c r="AB119">
        <v>97540.58</v>
      </c>
      <c r="AC119">
        <v>38397.82</v>
      </c>
      <c r="AE119" s="76">
        <f t="shared" si="12"/>
        <v>610870.5</v>
      </c>
      <c r="AF119" s="31">
        <f t="shared" si="13"/>
        <v>0</v>
      </c>
      <c r="AG119" s="21">
        <f t="shared" si="14"/>
        <v>610870.5</v>
      </c>
      <c r="AH119" s="15">
        <f t="shared" si="15"/>
        <v>865813.55</v>
      </c>
      <c r="AI119" s="16">
        <f t="shared" si="16"/>
        <v>783932.39999999991</v>
      </c>
      <c r="AJ119" s="26">
        <f t="shared" si="11"/>
        <v>81881.15000000014</v>
      </c>
    </row>
    <row r="120" spans="1:36" x14ac:dyDescent="0.25">
      <c r="A120" s="1" t="s">
        <v>485</v>
      </c>
      <c r="B120" s="1" t="s">
        <v>486</v>
      </c>
      <c r="C120" s="66">
        <v>4224</v>
      </c>
      <c r="D120" s="67" t="s">
        <v>1181</v>
      </c>
      <c r="E120" t="s">
        <v>3108</v>
      </c>
      <c r="F120" s="301">
        <v>705883.32</v>
      </c>
      <c r="G120" s="301">
        <v>0</v>
      </c>
      <c r="H120" s="301">
        <v>24599.119999999999</v>
      </c>
      <c r="I120">
        <v>2069366.75</v>
      </c>
      <c r="J120">
        <v>603156.56999999995</v>
      </c>
      <c r="N120" s="301">
        <v>535</v>
      </c>
      <c r="Q120">
        <v>2155597.7799999998</v>
      </c>
      <c r="R120">
        <v>1273796.02</v>
      </c>
      <c r="T120" s="301">
        <v>335487.96000000002</v>
      </c>
      <c r="W120" s="301">
        <v>241240</v>
      </c>
      <c r="Y120">
        <v>378388</v>
      </c>
      <c r="AB120">
        <v>114808.35</v>
      </c>
      <c r="AC120">
        <v>57117.15</v>
      </c>
      <c r="AE120" s="76">
        <f t="shared" si="12"/>
        <v>730482.44</v>
      </c>
      <c r="AF120" s="31">
        <f t="shared" si="13"/>
        <v>535</v>
      </c>
      <c r="AG120" s="21">
        <f t="shared" si="14"/>
        <v>729947.44</v>
      </c>
      <c r="AH120" s="15">
        <f t="shared" si="15"/>
        <v>576727.96</v>
      </c>
      <c r="AI120" s="16">
        <f t="shared" si="16"/>
        <v>550313.5</v>
      </c>
      <c r="AJ120" s="26">
        <f t="shared" si="11"/>
        <v>26414.459999999963</v>
      </c>
    </row>
    <row r="121" spans="1:36" x14ac:dyDescent="0.25">
      <c r="A121" s="1" t="s">
        <v>485</v>
      </c>
      <c r="B121" s="1" t="s">
        <v>486</v>
      </c>
      <c r="C121" s="66">
        <v>6946</v>
      </c>
      <c r="D121" s="67" t="s">
        <v>1182</v>
      </c>
      <c r="E121" t="s">
        <v>3109</v>
      </c>
      <c r="F121" s="301">
        <v>723765.47</v>
      </c>
      <c r="G121" s="301">
        <v>0</v>
      </c>
      <c r="H121" s="301">
        <v>34930.03</v>
      </c>
      <c r="I121">
        <v>933185.83</v>
      </c>
      <c r="J121">
        <v>210877.95</v>
      </c>
      <c r="N121" s="301">
        <v>200</v>
      </c>
      <c r="Q121">
        <v>424340.41</v>
      </c>
      <c r="R121">
        <v>1503797.2</v>
      </c>
      <c r="T121" s="301">
        <v>436009.71</v>
      </c>
      <c r="W121" s="301">
        <v>494220</v>
      </c>
      <c r="Y121">
        <v>672531.74</v>
      </c>
      <c r="AB121">
        <v>144368.22</v>
      </c>
      <c r="AC121">
        <v>24145.58</v>
      </c>
      <c r="AE121" s="76">
        <f t="shared" si="12"/>
        <v>758695.5</v>
      </c>
      <c r="AF121" s="31">
        <f t="shared" si="13"/>
        <v>200</v>
      </c>
      <c r="AG121" s="21">
        <f t="shared" si="14"/>
        <v>758495.5</v>
      </c>
      <c r="AH121" s="15">
        <f t="shared" si="15"/>
        <v>930229.71</v>
      </c>
      <c r="AI121" s="16">
        <f t="shared" si="16"/>
        <v>841045.53999999992</v>
      </c>
      <c r="AJ121" s="26">
        <f t="shared" si="11"/>
        <v>89184.170000000042</v>
      </c>
    </row>
    <row r="122" spans="1:36" x14ac:dyDescent="0.25">
      <c r="A122" s="1" t="s">
        <v>485</v>
      </c>
      <c r="B122" s="1" t="s">
        <v>486</v>
      </c>
      <c r="C122" s="66">
        <v>4263</v>
      </c>
      <c r="D122" s="67" t="s">
        <v>1183</v>
      </c>
      <c r="E122" t="s">
        <v>3110</v>
      </c>
      <c r="F122" s="301">
        <v>763246.41</v>
      </c>
      <c r="G122" s="301">
        <v>0</v>
      </c>
      <c r="H122" s="301">
        <v>30863.33</v>
      </c>
      <c r="I122">
        <v>366672.17</v>
      </c>
      <c r="J122">
        <v>98213.89</v>
      </c>
      <c r="N122" s="301">
        <v>0</v>
      </c>
      <c r="Q122">
        <v>-332497.03999999998</v>
      </c>
      <c r="R122">
        <v>1567499.51</v>
      </c>
      <c r="T122" s="301">
        <v>306314.2</v>
      </c>
      <c r="W122" s="301">
        <v>405320</v>
      </c>
      <c r="Y122">
        <v>524718</v>
      </c>
      <c r="AB122">
        <v>83043.88</v>
      </c>
      <c r="AC122">
        <v>15603.99</v>
      </c>
      <c r="AE122" s="76">
        <f t="shared" si="12"/>
        <v>794109.74</v>
      </c>
      <c r="AF122" s="31">
        <f t="shared" si="13"/>
        <v>0</v>
      </c>
      <c r="AG122" s="21">
        <f t="shared" si="14"/>
        <v>794109.74</v>
      </c>
      <c r="AH122" s="15">
        <f t="shared" si="15"/>
        <v>711634.2</v>
      </c>
      <c r="AI122" s="16">
        <f t="shared" si="16"/>
        <v>623365.87</v>
      </c>
      <c r="AJ122" s="26">
        <f t="shared" si="11"/>
        <v>88268.329999999958</v>
      </c>
    </row>
    <row r="123" spans="1:36" x14ac:dyDescent="0.25">
      <c r="A123" s="1" t="s">
        <v>485</v>
      </c>
      <c r="B123" s="1" t="s">
        <v>486</v>
      </c>
      <c r="C123" s="66">
        <v>3035</v>
      </c>
      <c r="D123" s="67" t="s">
        <v>1184</v>
      </c>
      <c r="E123" t="s">
        <v>3186</v>
      </c>
      <c r="F123" s="301">
        <v>376802.29</v>
      </c>
      <c r="G123" s="301">
        <v>0</v>
      </c>
      <c r="H123" s="301">
        <v>31044.11</v>
      </c>
      <c r="I123">
        <v>391467.67</v>
      </c>
      <c r="J123">
        <v>97757.34</v>
      </c>
      <c r="N123" s="301">
        <v>0</v>
      </c>
      <c r="Q123">
        <v>-1655732.67</v>
      </c>
      <c r="R123">
        <v>2486417.9700000002</v>
      </c>
      <c r="T123" s="301">
        <v>263176.53999999998</v>
      </c>
      <c r="W123" s="301">
        <v>290000</v>
      </c>
      <c r="Y123">
        <v>390884</v>
      </c>
      <c r="AB123">
        <v>60774.73</v>
      </c>
      <c r="AC123">
        <v>28768.7</v>
      </c>
      <c r="AE123" s="76">
        <f t="shared" si="12"/>
        <v>407846.39999999997</v>
      </c>
      <c r="AF123" s="31">
        <f t="shared" si="13"/>
        <v>0</v>
      </c>
      <c r="AG123" s="21">
        <f t="shared" si="14"/>
        <v>407846.39999999997</v>
      </c>
      <c r="AH123" s="15">
        <f t="shared" si="15"/>
        <v>553176.54</v>
      </c>
      <c r="AI123" s="16">
        <f t="shared" si="16"/>
        <v>480427.43</v>
      </c>
      <c r="AJ123" s="26">
        <f t="shared" si="11"/>
        <v>72749.110000000044</v>
      </c>
    </row>
    <row r="124" spans="1:36" x14ac:dyDescent="0.25">
      <c r="A124" s="1" t="s">
        <v>485</v>
      </c>
      <c r="B124" s="1" t="s">
        <v>486</v>
      </c>
      <c r="C124" s="66">
        <v>3444</v>
      </c>
      <c r="D124" s="67" t="s">
        <v>1185</v>
      </c>
      <c r="E124" t="s">
        <v>3187</v>
      </c>
      <c r="F124" s="301">
        <v>694822.09</v>
      </c>
      <c r="G124" s="301">
        <v>0</v>
      </c>
      <c r="H124" s="301">
        <v>26265.55</v>
      </c>
      <c r="I124">
        <v>192862.23</v>
      </c>
      <c r="J124">
        <v>542083.80000000005</v>
      </c>
      <c r="N124" s="301">
        <v>0</v>
      </c>
      <c r="Q124">
        <v>-1203261.8500000001</v>
      </c>
      <c r="R124">
        <v>2517902.33</v>
      </c>
      <c r="T124" s="301">
        <v>305924.17</v>
      </c>
      <c r="U124" s="301">
        <v>156000</v>
      </c>
      <c r="W124" s="301">
        <v>196380</v>
      </c>
      <c r="Y124">
        <v>317742</v>
      </c>
      <c r="AB124">
        <v>108144.1</v>
      </c>
      <c r="AC124">
        <v>47362.38</v>
      </c>
      <c r="AE124" s="76">
        <f t="shared" si="12"/>
        <v>721087.64</v>
      </c>
      <c r="AF124" s="31">
        <f t="shared" si="13"/>
        <v>0</v>
      </c>
      <c r="AG124" s="21">
        <f t="shared" si="14"/>
        <v>721087.64</v>
      </c>
      <c r="AH124" s="15">
        <f t="shared" si="15"/>
        <v>658304.16999999993</v>
      </c>
      <c r="AI124" s="16">
        <f t="shared" si="16"/>
        <v>473248.48</v>
      </c>
      <c r="AJ124" s="26">
        <f t="shared" si="11"/>
        <v>185055.68999999994</v>
      </c>
    </row>
    <row r="125" spans="1:36" x14ac:dyDescent="0.25">
      <c r="A125" s="1" t="s">
        <v>489</v>
      </c>
      <c r="B125" s="1" t="s">
        <v>490</v>
      </c>
      <c r="C125" s="66">
        <v>2224</v>
      </c>
      <c r="D125" s="67" t="s">
        <v>1186</v>
      </c>
      <c r="E125" t="s">
        <v>3111</v>
      </c>
      <c r="F125" s="301">
        <v>584449.26</v>
      </c>
      <c r="G125" s="301">
        <v>0</v>
      </c>
      <c r="H125" s="301">
        <v>45448.94</v>
      </c>
      <c r="I125">
        <v>12774.22</v>
      </c>
      <c r="J125">
        <v>57707.66</v>
      </c>
      <c r="N125" s="301">
        <v>2647.49</v>
      </c>
      <c r="Q125">
        <v>-1392520.58</v>
      </c>
      <c r="R125">
        <v>2171633.4300000002</v>
      </c>
      <c r="T125" s="301">
        <v>392716.27</v>
      </c>
      <c r="W125" s="301">
        <v>299679.90000000002</v>
      </c>
      <c r="Y125">
        <v>395969.9</v>
      </c>
      <c r="AB125">
        <v>349837.65</v>
      </c>
      <c r="AC125">
        <v>4168.88</v>
      </c>
      <c r="AE125" s="76">
        <f t="shared" si="12"/>
        <v>629898.19999999995</v>
      </c>
      <c r="AF125" s="31">
        <f t="shared" si="13"/>
        <v>2647.49</v>
      </c>
      <c r="AG125" s="21">
        <f t="shared" si="14"/>
        <v>627250.71</v>
      </c>
      <c r="AH125" s="15">
        <f t="shared" si="15"/>
        <v>692396.17</v>
      </c>
      <c r="AI125" s="16">
        <f t="shared" si="16"/>
        <v>749976.43</v>
      </c>
      <c r="AJ125" s="26">
        <f t="shared" si="11"/>
        <v>-57580.260000000009</v>
      </c>
    </row>
    <row r="126" spans="1:36" x14ac:dyDescent="0.25">
      <c r="A126" s="1" t="s">
        <v>489</v>
      </c>
      <c r="B126" s="1" t="s">
        <v>490</v>
      </c>
      <c r="C126" s="66">
        <v>6948</v>
      </c>
      <c r="D126" s="67" t="s">
        <v>1187</v>
      </c>
      <c r="E126" t="s">
        <v>3112</v>
      </c>
      <c r="F126" s="301">
        <v>598577.1</v>
      </c>
      <c r="G126" s="301">
        <v>0</v>
      </c>
      <c r="H126" s="301">
        <v>141805.17000000001</v>
      </c>
      <c r="I126">
        <v>8</v>
      </c>
      <c r="J126">
        <v>164538.13</v>
      </c>
      <c r="N126" s="301">
        <v>196.8</v>
      </c>
      <c r="Q126">
        <v>-1537870.25</v>
      </c>
      <c r="R126">
        <v>1977387.82</v>
      </c>
      <c r="T126" s="301">
        <v>748551.6</v>
      </c>
      <c r="W126" s="301">
        <v>670986</v>
      </c>
      <c r="Y126">
        <v>789040</v>
      </c>
      <c r="AB126">
        <v>124094.97</v>
      </c>
      <c r="AC126">
        <v>14276.1</v>
      </c>
      <c r="AE126" s="76">
        <f t="shared" si="12"/>
        <v>740382.27</v>
      </c>
      <c r="AF126" s="31">
        <f t="shared" si="13"/>
        <v>196.8</v>
      </c>
      <c r="AG126" s="21">
        <f t="shared" si="14"/>
        <v>740185.47</v>
      </c>
      <c r="AH126" s="15">
        <f t="shared" si="15"/>
        <v>1419537.6</v>
      </c>
      <c r="AI126" s="16">
        <f t="shared" si="16"/>
        <v>927411.07</v>
      </c>
      <c r="AJ126" s="26">
        <f t="shared" si="11"/>
        <v>492126.53000000014</v>
      </c>
    </row>
    <row r="127" spans="1:36" x14ac:dyDescent="0.25">
      <c r="A127" s="1" t="s">
        <v>489</v>
      </c>
      <c r="B127" s="1" t="s">
        <v>490</v>
      </c>
      <c r="C127" s="66">
        <v>2265</v>
      </c>
      <c r="D127" s="67" t="s">
        <v>1188</v>
      </c>
      <c r="E127" t="s">
        <v>3113</v>
      </c>
      <c r="F127" s="301">
        <v>414230.22</v>
      </c>
      <c r="G127" s="301">
        <v>0</v>
      </c>
      <c r="H127" s="301">
        <v>31731.02</v>
      </c>
      <c r="I127">
        <v>115782.62</v>
      </c>
      <c r="J127">
        <v>92695.66</v>
      </c>
      <c r="N127" s="301">
        <v>0</v>
      </c>
      <c r="Q127">
        <v>-1415371.96</v>
      </c>
      <c r="R127">
        <v>1774116.27</v>
      </c>
      <c r="T127" s="301">
        <v>390692.52</v>
      </c>
      <c r="W127" s="301">
        <v>275724</v>
      </c>
      <c r="Y127">
        <v>340659</v>
      </c>
      <c r="AB127">
        <v>53611.75</v>
      </c>
      <c r="AC127">
        <v>8220.56</v>
      </c>
      <c r="AE127" s="76">
        <f t="shared" si="12"/>
        <v>445961.24</v>
      </c>
      <c r="AF127" s="31">
        <f t="shared" si="13"/>
        <v>0</v>
      </c>
      <c r="AG127" s="21">
        <f t="shared" si="14"/>
        <v>445961.24</v>
      </c>
      <c r="AH127" s="15">
        <f t="shared" si="15"/>
        <v>666416.52</v>
      </c>
      <c r="AI127" s="16">
        <f t="shared" si="16"/>
        <v>402491.31</v>
      </c>
      <c r="AJ127" s="26">
        <f t="shared" si="11"/>
        <v>263925.21000000002</v>
      </c>
    </row>
    <row r="128" spans="1:36" x14ac:dyDescent="0.25">
      <c r="A128" s="1" t="s">
        <v>489</v>
      </c>
      <c r="B128" s="1" t="s">
        <v>490</v>
      </c>
      <c r="C128" s="66">
        <v>4502</v>
      </c>
      <c r="D128" s="67" t="s">
        <v>1189</v>
      </c>
      <c r="E128" t="s">
        <v>3114</v>
      </c>
      <c r="F128" s="301">
        <v>1225049.1000000001</v>
      </c>
      <c r="G128" s="301">
        <v>0</v>
      </c>
      <c r="H128" s="301">
        <v>124292.29</v>
      </c>
      <c r="I128">
        <v>84075.7</v>
      </c>
      <c r="J128">
        <v>147066.93</v>
      </c>
      <c r="N128" s="301">
        <v>1235.17</v>
      </c>
      <c r="Q128">
        <v>-607514.43999999994</v>
      </c>
      <c r="R128">
        <v>1942485.74</v>
      </c>
      <c r="T128" s="301">
        <v>492654.05</v>
      </c>
      <c r="W128" s="301">
        <v>538017</v>
      </c>
      <c r="Y128">
        <v>591261</v>
      </c>
      <c r="AB128">
        <v>185229.33</v>
      </c>
      <c r="AC128">
        <v>11903.17</v>
      </c>
      <c r="AE128" s="76">
        <f t="shared" si="12"/>
        <v>1349341.3900000001</v>
      </c>
      <c r="AF128" s="31">
        <f t="shared" si="13"/>
        <v>1235.17</v>
      </c>
      <c r="AG128" s="21">
        <f t="shared" si="14"/>
        <v>1348106.2200000002</v>
      </c>
      <c r="AH128" s="15">
        <f t="shared" si="15"/>
        <v>1030671.05</v>
      </c>
      <c r="AI128" s="16">
        <f t="shared" si="16"/>
        <v>788393.5</v>
      </c>
      <c r="AJ128" s="26">
        <f t="shared" si="11"/>
        <v>242277.55000000005</v>
      </c>
    </row>
    <row r="129" spans="1:36" x14ac:dyDescent="0.25">
      <c r="A129" s="1" t="s">
        <v>489</v>
      </c>
      <c r="B129" s="1" t="s">
        <v>490</v>
      </c>
      <c r="C129" s="66">
        <v>6455</v>
      </c>
      <c r="D129" s="67" t="s">
        <v>1190</v>
      </c>
      <c r="E129" t="s">
        <v>3115</v>
      </c>
      <c r="F129" s="301">
        <v>1343886.47</v>
      </c>
      <c r="G129" s="301">
        <v>0</v>
      </c>
      <c r="H129" s="301">
        <v>64022.41</v>
      </c>
      <c r="I129">
        <v>118648.12</v>
      </c>
      <c r="J129">
        <v>385265.34</v>
      </c>
      <c r="Q129">
        <v>-1109080.07</v>
      </c>
      <c r="R129">
        <v>2436322.09</v>
      </c>
      <c r="T129" s="301">
        <v>863714.57</v>
      </c>
      <c r="W129" s="301">
        <v>487342</v>
      </c>
      <c r="X129" s="301">
        <v>56746.94</v>
      </c>
      <c r="Y129">
        <v>603371</v>
      </c>
      <c r="AB129">
        <v>186735.34</v>
      </c>
      <c r="AC129">
        <v>25591.85</v>
      </c>
      <c r="AE129" s="76">
        <f t="shared" si="12"/>
        <v>1407908.88</v>
      </c>
      <c r="AF129" s="31">
        <f t="shared" si="13"/>
        <v>0</v>
      </c>
      <c r="AG129" s="21">
        <f t="shared" si="14"/>
        <v>1407908.88</v>
      </c>
      <c r="AH129" s="15">
        <f t="shared" si="15"/>
        <v>1407803.5099999998</v>
      </c>
      <c r="AI129" s="16">
        <f t="shared" si="16"/>
        <v>815698.19</v>
      </c>
      <c r="AJ129" s="26">
        <f t="shared" si="11"/>
        <v>592105.31999999983</v>
      </c>
    </row>
    <row r="130" spans="1:36" x14ac:dyDescent="0.25">
      <c r="A130" s="1" t="s">
        <v>489</v>
      </c>
      <c r="B130" s="1" t="s">
        <v>490</v>
      </c>
      <c r="C130" s="66">
        <v>1661</v>
      </c>
      <c r="D130" s="67" t="s">
        <v>1191</v>
      </c>
      <c r="E130" t="s">
        <v>3116</v>
      </c>
      <c r="F130" s="301">
        <v>324570.61</v>
      </c>
      <c r="G130" s="301">
        <v>0</v>
      </c>
      <c r="H130" s="301">
        <v>93556.17</v>
      </c>
      <c r="I130">
        <v>162868.69</v>
      </c>
      <c r="J130">
        <v>93945.45</v>
      </c>
      <c r="N130" s="301">
        <v>270.75</v>
      </c>
      <c r="Q130">
        <v>-1233716.8700000001</v>
      </c>
      <c r="R130">
        <v>1752442.7</v>
      </c>
      <c r="T130" s="301">
        <v>370036.52</v>
      </c>
      <c r="W130" s="301">
        <v>155543</v>
      </c>
      <c r="Y130">
        <v>222970</v>
      </c>
      <c r="AB130">
        <v>111702.12</v>
      </c>
      <c r="AC130">
        <v>26013.06</v>
      </c>
      <c r="AE130" s="76">
        <f t="shared" si="12"/>
        <v>418126.77999999997</v>
      </c>
      <c r="AF130" s="31">
        <f t="shared" si="13"/>
        <v>270.75</v>
      </c>
      <c r="AG130" s="21">
        <f t="shared" si="14"/>
        <v>417856.02999999997</v>
      </c>
      <c r="AH130" s="15">
        <f t="shared" si="15"/>
        <v>525579.52000000002</v>
      </c>
      <c r="AI130" s="16">
        <f t="shared" si="16"/>
        <v>360685.18</v>
      </c>
      <c r="AJ130" s="26">
        <f t="shared" si="11"/>
        <v>164894.34000000003</v>
      </c>
    </row>
    <row r="131" spans="1:36" x14ac:dyDescent="0.25">
      <c r="A131" s="1" t="s">
        <v>489</v>
      </c>
      <c r="B131" s="1" t="s">
        <v>490</v>
      </c>
      <c r="C131" s="66">
        <v>1935</v>
      </c>
      <c r="D131" s="67" t="s">
        <v>1192</v>
      </c>
      <c r="E131" t="s">
        <v>3117</v>
      </c>
      <c r="F131" s="301">
        <v>482329.4</v>
      </c>
      <c r="G131" s="301">
        <v>0</v>
      </c>
      <c r="H131" s="301">
        <v>74313.570000000007</v>
      </c>
      <c r="I131">
        <v>174664.73</v>
      </c>
      <c r="J131">
        <v>65835.990000000005</v>
      </c>
      <c r="N131" s="301">
        <v>154</v>
      </c>
      <c r="Q131">
        <v>-2086934.38</v>
      </c>
      <c r="R131">
        <v>2586652.75</v>
      </c>
      <c r="T131" s="301">
        <v>504338.72</v>
      </c>
      <c r="W131" s="301">
        <v>208621</v>
      </c>
      <c r="Y131">
        <v>304518</v>
      </c>
      <c r="AB131">
        <v>77963.399999999994</v>
      </c>
      <c r="AC131">
        <v>21387</v>
      </c>
      <c r="AE131" s="76">
        <f t="shared" si="12"/>
        <v>556642.97</v>
      </c>
      <c r="AF131" s="31">
        <f t="shared" si="13"/>
        <v>154</v>
      </c>
      <c r="AG131" s="21">
        <f t="shared" si="14"/>
        <v>556488.97</v>
      </c>
      <c r="AH131" s="15">
        <f t="shared" si="15"/>
        <v>712959.72</v>
      </c>
      <c r="AI131" s="16">
        <f t="shared" si="16"/>
        <v>403868.4</v>
      </c>
      <c r="AJ131" s="26">
        <f t="shared" si="11"/>
        <v>309091.31999999995</v>
      </c>
    </row>
    <row r="132" spans="1:36" x14ac:dyDescent="0.25">
      <c r="A132" s="1" t="s">
        <v>489</v>
      </c>
      <c r="B132" s="1" t="s">
        <v>490</v>
      </c>
      <c r="C132" s="66">
        <v>4296</v>
      </c>
      <c r="D132" s="67" t="s">
        <v>1193</v>
      </c>
      <c r="E132" t="s">
        <v>3118</v>
      </c>
      <c r="F132" s="301">
        <v>899964.48</v>
      </c>
      <c r="G132" s="301">
        <v>0</v>
      </c>
      <c r="H132" s="301">
        <v>184649</v>
      </c>
      <c r="I132">
        <v>12258.31</v>
      </c>
      <c r="J132">
        <v>147101.56</v>
      </c>
      <c r="N132" s="301">
        <v>0</v>
      </c>
      <c r="Q132">
        <v>-1044038.62</v>
      </c>
      <c r="R132">
        <v>1898238.82</v>
      </c>
      <c r="T132" s="301">
        <v>641284.96</v>
      </c>
      <c r="W132" s="301">
        <v>389175</v>
      </c>
      <c r="Y132">
        <v>502343</v>
      </c>
      <c r="AB132">
        <v>105137.69</v>
      </c>
      <c r="AC132">
        <v>9556.1200000000008</v>
      </c>
      <c r="AE132" s="76">
        <f t="shared" si="12"/>
        <v>1084613.48</v>
      </c>
      <c r="AF132" s="31">
        <f t="shared" si="13"/>
        <v>0</v>
      </c>
      <c r="AG132" s="21">
        <f t="shared" si="14"/>
        <v>1084613.48</v>
      </c>
      <c r="AH132" s="15">
        <f t="shared" si="15"/>
        <v>1030459.96</v>
      </c>
      <c r="AI132" s="16">
        <f t="shared" si="16"/>
        <v>617036.80999999994</v>
      </c>
      <c r="AJ132" s="26">
        <f t="shared" si="11"/>
        <v>413423.15</v>
      </c>
    </row>
    <row r="133" spans="1:36" x14ac:dyDescent="0.25">
      <c r="A133" s="1" t="s">
        <v>489</v>
      </c>
      <c r="B133" s="1" t="s">
        <v>490</v>
      </c>
      <c r="C133" s="66">
        <v>4985</v>
      </c>
      <c r="D133" s="67" t="s">
        <v>1194</v>
      </c>
      <c r="E133" t="s">
        <v>3119</v>
      </c>
      <c r="F133" s="301">
        <v>951655.19</v>
      </c>
      <c r="G133" s="301">
        <v>0</v>
      </c>
      <c r="H133" s="301">
        <v>99664.88</v>
      </c>
      <c r="I133">
        <v>159244.68</v>
      </c>
      <c r="J133">
        <v>132140.18</v>
      </c>
      <c r="N133" s="301">
        <v>220</v>
      </c>
      <c r="Q133">
        <v>-1719795.39</v>
      </c>
      <c r="R133">
        <v>2434424.27</v>
      </c>
      <c r="T133" s="301">
        <v>871068.07</v>
      </c>
      <c r="W133" s="301">
        <v>360587</v>
      </c>
      <c r="Y133">
        <v>455001</v>
      </c>
      <c r="AB133">
        <v>74144</v>
      </c>
      <c r="AC133">
        <v>26674.94</v>
      </c>
      <c r="AE133" s="76">
        <f t="shared" si="12"/>
        <v>1051320.0699999998</v>
      </c>
      <c r="AF133" s="31">
        <f t="shared" si="13"/>
        <v>220</v>
      </c>
      <c r="AG133" s="21">
        <f t="shared" si="14"/>
        <v>1051100.0699999998</v>
      </c>
      <c r="AH133" s="15">
        <f t="shared" si="15"/>
        <v>1231655.0699999998</v>
      </c>
      <c r="AI133" s="16">
        <f t="shared" si="16"/>
        <v>555819.93999999994</v>
      </c>
      <c r="AJ133" s="26">
        <f t="shared" ref="AJ133:AJ189" si="17">AH133-AI133</f>
        <v>675835.12999999989</v>
      </c>
    </row>
    <row r="134" spans="1:36" x14ac:dyDescent="0.25">
      <c r="A134" s="1" t="s">
        <v>489</v>
      </c>
      <c r="B134" s="1" t="s">
        <v>490</v>
      </c>
      <c r="C134" s="66">
        <v>6488</v>
      </c>
      <c r="D134" s="67" t="s">
        <v>1195</v>
      </c>
      <c r="E134" t="s">
        <v>3120</v>
      </c>
      <c r="F134" s="301">
        <v>540905.46</v>
      </c>
      <c r="G134" s="301">
        <v>0</v>
      </c>
      <c r="H134" s="301">
        <v>101891.19</v>
      </c>
      <c r="I134">
        <v>258032.52</v>
      </c>
      <c r="J134">
        <v>40260.1</v>
      </c>
      <c r="N134" s="301">
        <v>220</v>
      </c>
      <c r="Q134">
        <v>-1658626.46</v>
      </c>
      <c r="R134">
        <v>2150215.54</v>
      </c>
      <c r="T134" s="301">
        <v>765331.23</v>
      </c>
      <c r="W134" s="301">
        <v>338250</v>
      </c>
      <c r="Y134">
        <v>477994</v>
      </c>
      <c r="AB134">
        <v>134970.47</v>
      </c>
      <c r="AC134">
        <v>16911.57</v>
      </c>
      <c r="AE134" s="76">
        <f t="shared" si="12"/>
        <v>642796.64999999991</v>
      </c>
      <c r="AF134" s="31">
        <f t="shared" si="13"/>
        <v>220</v>
      </c>
      <c r="AG134" s="21">
        <f t="shared" si="14"/>
        <v>642576.64999999991</v>
      </c>
      <c r="AH134" s="15">
        <f t="shared" si="15"/>
        <v>1103581.23</v>
      </c>
      <c r="AI134" s="16">
        <f t="shared" si="16"/>
        <v>629876.03999999992</v>
      </c>
      <c r="AJ134" s="26">
        <f t="shared" si="17"/>
        <v>473705.19000000006</v>
      </c>
    </row>
    <row r="135" spans="1:36" x14ac:dyDescent="0.25">
      <c r="A135" s="1" t="s">
        <v>489</v>
      </c>
      <c r="B135" s="1" t="s">
        <v>490</v>
      </c>
      <c r="C135" s="66">
        <v>789</v>
      </c>
      <c r="D135" s="67" t="s">
        <v>1196</v>
      </c>
      <c r="E135" t="s">
        <v>3183</v>
      </c>
      <c r="F135" s="301">
        <v>547838.14</v>
      </c>
      <c r="G135" s="301">
        <v>0</v>
      </c>
      <c r="H135" s="301">
        <v>22275.03</v>
      </c>
      <c r="I135">
        <v>124477.24</v>
      </c>
      <c r="J135">
        <v>47873.64</v>
      </c>
      <c r="N135" s="301">
        <v>7</v>
      </c>
      <c r="Q135">
        <v>-1186217.42</v>
      </c>
      <c r="R135">
        <v>1699412.19</v>
      </c>
      <c r="T135" s="301">
        <v>350726.07</v>
      </c>
      <c r="W135" s="301">
        <v>181783</v>
      </c>
      <c r="Y135">
        <v>222149</v>
      </c>
      <c r="AB135">
        <v>60698.46</v>
      </c>
      <c r="AC135">
        <v>8474.33</v>
      </c>
      <c r="AE135" s="76">
        <f t="shared" si="12"/>
        <v>570113.17000000004</v>
      </c>
      <c r="AF135" s="31">
        <f t="shared" si="13"/>
        <v>7</v>
      </c>
      <c r="AG135" s="21">
        <f t="shared" si="14"/>
        <v>570106.17000000004</v>
      </c>
      <c r="AH135" s="15">
        <f t="shared" si="15"/>
        <v>532509.07000000007</v>
      </c>
      <c r="AI135" s="16">
        <f t="shared" si="16"/>
        <v>291321.79000000004</v>
      </c>
      <c r="AJ135" s="26">
        <f t="shared" si="17"/>
        <v>241187.28000000003</v>
      </c>
    </row>
    <row r="136" spans="1:36" x14ac:dyDescent="0.25">
      <c r="A136" s="1" t="s">
        <v>493</v>
      </c>
      <c r="B136" s="1" t="s">
        <v>494</v>
      </c>
      <c r="C136" s="66">
        <v>8307</v>
      </c>
      <c r="D136" s="67" t="s">
        <v>1197</v>
      </c>
      <c r="E136" t="s">
        <v>3121</v>
      </c>
      <c r="F136" s="301">
        <v>987273.2</v>
      </c>
      <c r="G136" s="301">
        <v>0</v>
      </c>
      <c r="H136" s="301">
        <v>124392.26</v>
      </c>
      <c r="I136">
        <v>688645.39</v>
      </c>
      <c r="J136">
        <v>695492.58</v>
      </c>
      <c r="N136" s="301">
        <v>58506.080000000002</v>
      </c>
      <c r="P136">
        <v>-1077115.68</v>
      </c>
      <c r="R136">
        <v>3628521.74</v>
      </c>
      <c r="T136" s="301">
        <v>1056245.3500000001</v>
      </c>
      <c r="U136" s="301">
        <v>40500</v>
      </c>
      <c r="W136" s="301">
        <v>891347.42</v>
      </c>
      <c r="X136" s="301">
        <v>21000</v>
      </c>
      <c r="Y136">
        <v>1069545.42</v>
      </c>
      <c r="AB136">
        <v>1060799.6399999999</v>
      </c>
      <c r="AC136">
        <v>40461.42</v>
      </c>
      <c r="AE136" s="76">
        <f t="shared" si="12"/>
        <v>1111665.46</v>
      </c>
      <c r="AF136" s="31">
        <f t="shared" si="13"/>
        <v>58506.080000000002</v>
      </c>
      <c r="AG136" s="21">
        <f t="shared" si="14"/>
        <v>1053159.3799999999</v>
      </c>
      <c r="AH136" s="15">
        <f t="shared" si="15"/>
        <v>2009092.77</v>
      </c>
      <c r="AI136" s="16">
        <f t="shared" si="16"/>
        <v>2170806.4799999995</v>
      </c>
      <c r="AJ136" s="26">
        <f t="shared" si="17"/>
        <v>-161713.7099999995</v>
      </c>
    </row>
    <row r="137" spans="1:36" x14ac:dyDescent="0.25">
      <c r="A137" s="1" t="s">
        <v>493</v>
      </c>
      <c r="B137" s="1" t="s">
        <v>494</v>
      </c>
      <c r="C137" s="66">
        <v>4857</v>
      </c>
      <c r="D137" s="67" t="s">
        <v>1198</v>
      </c>
      <c r="E137" t="s">
        <v>3122</v>
      </c>
      <c r="F137" s="301">
        <v>228927.26</v>
      </c>
      <c r="G137" s="301">
        <v>0</v>
      </c>
      <c r="H137" s="301">
        <v>71484.39</v>
      </c>
      <c r="I137">
        <v>1171184.17</v>
      </c>
      <c r="J137">
        <v>388175.25</v>
      </c>
      <c r="N137" s="301">
        <v>114100</v>
      </c>
      <c r="P137">
        <v>1516554.98</v>
      </c>
      <c r="R137">
        <v>365872.84</v>
      </c>
      <c r="T137" s="301">
        <v>482474.79</v>
      </c>
      <c r="W137" s="301">
        <v>330366</v>
      </c>
      <c r="X137" s="301">
        <v>3000</v>
      </c>
      <c r="Y137">
        <v>414095</v>
      </c>
      <c r="AB137">
        <v>506943.56</v>
      </c>
      <c r="AC137">
        <v>44721.48</v>
      </c>
      <c r="AE137" s="76">
        <f t="shared" si="12"/>
        <v>300411.65000000002</v>
      </c>
      <c r="AF137" s="31">
        <f t="shared" si="13"/>
        <v>114100</v>
      </c>
      <c r="AG137" s="21">
        <f t="shared" si="14"/>
        <v>186311.65000000002</v>
      </c>
      <c r="AH137" s="15">
        <f t="shared" si="15"/>
        <v>815840.79</v>
      </c>
      <c r="AI137" s="16">
        <f t="shared" si="16"/>
        <v>965760.04</v>
      </c>
      <c r="AJ137" s="26">
        <f t="shared" si="17"/>
        <v>-149919.25</v>
      </c>
    </row>
    <row r="138" spans="1:36" x14ac:dyDescent="0.25">
      <c r="A138" s="1" t="s">
        <v>493</v>
      </c>
      <c r="B138" s="1" t="s">
        <v>494</v>
      </c>
      <c r="C138" s="66">
        <v>4343</v>
      </c>
      <c r="D138" s="67" t="s">
        <v>1199</v>
      </c>
      <c r="E138" t="s">
        <v>3123</v>
      </c>
      <c r="F138" s="301">
        <v>403518.17</v>
      </c>
      <c r="G138" s="301">
        <v>0</v>
      </c>
      <c r="H138" s="301">
        <v>188979.48</v>
      </c>
      <c r="I138">
        <v>79418.14</v>
      </c>
      <c r="J138">
        <v>57592.86</v>
      </c>
      <c r="N138" s="301">
        <v>205606.1</v>
      </c>
      <c r="P138">
        <v>-1519592.63</v>
      </c>
      <c r="R138">
        <v>2122751.4700000002</v>
      </c>
      <c r="T138" s="301">
        <v>358379</v>
      </c>
      <c r="W138" s="301">
        <v>388066</v>
      </c>
      <c r="X138" s="301">
        <v>6000</v>
      </c>
      <c r="Y138">
        <v>456625</v>
      </c>
      <c r="AB138">
        <v>392290.11</v>
      </c>
      <c r="AC138">
        <v>5688.68</v>
      </c>
      <c r="AE138" s="76">
        <f t="shared" si="12"/>
        <v>592497.65</v>
      </c>
      <c r="AF138" s="31">
        <f t="shared" si="13"/>
        <v>205606.1</v>
      </c>
      <c r="AG138" s="21">
        <f t="shared" si="14"/>
        <v>386891.55000000005</v>
      </c>
      <c r="AH138" s="15">
        <f t="shared" si="15"/>
        <v>752445</v>
      </c>
      <c r="AI138" s="16">
        <f t="shared" si="16"/>
        <v>854603.79</v>
      </c>
      <c r="AJ138" s="26">
        <f t="shared" si="17"/>
        <v>-102158.79000000004</v>
      </c>
    </row>
    <row r="139" spans="1:36" x14ac:dyDescent="0.25">
      <c r="A139" s="1" t="s">
        <v>493</v>
      </c>
      <c r="B139" s="1" t="s">
        <v>494</v>
      </c>
      <c r="C139" s="66">
        <v>4628</v>
      </c>
      <c r="D139" s="67" t="s">
        <v>1200</v>
      </c>
      <c r="E139" t="s">
        <v>3124</v>
      </c>
      <c r="F139" s="301">
        <v>667076.88</v>
      </c>
      <c r="G139" s="301">
        <v>0</v>
      </c>
      <c r="H139" s="301">
        <v>112819.11</v>
      </c>
      <c r="I139">
        <v>1816786.71</v>
      </c>
      <c r="J139">
        <v>173744.66</v>
      </c>
      <c r="N139" s="301">
        <v>165228</v>
      </c>
      <c r="P139">
        <v>2028064.37</v>
      </c>
      <c r="R139">
        <v>765116.2</v>
      </c>
      <c r="T139" s="301">
        <v>386055.59</v>
      </c>
      <c r="W139" s="301">
        <v>391510</v>
      </c>
      <c r="X139" s="301">
        <v>3000</v>
      </c>
      <c r="Y139">
        <v>523141</v>
      </c>
      <c r="AB139">
        <v>363390.08</v>
      </c>
      <c r="AC139">
        <v>45988.22</v>
      </c>
      <c r="AE139" s="76">
        <f t="shared" si="12"/>
        <v>779895.99</v>
      </c>
      <c r="AF139" s="31">
        <f t="shared" si="13"/>
        <v>165228</v>
      </c>
      <c r="AG139" s="21">
        <f t="shared" si="14"/>
        <v>614667.99</v>
      </c>
      <c r="AH139" s="15">
        <f t="shared" si="15"/>
        <v>780565.59000000008</v>
      </c>
      <c r="AI139" s="16">
        <f t="shared" si="16"/>
        <v>932519.3</v>
      </c>
      <c r="AJ139" s="26">
        <f t="shared" si="17"/>
        <v>-151953.70999999996</v>
      </c>
    </row>
    <row r="140" spans="1:36" x14ac:dyDescent="0.25">
      <c r="A140" s="1" t="s">
        <v>493</v>
      </c>
      <c r="B140" s="1" t="s">
        <v>494</v>
      </c>
      <c r="C140" s="66">
        <v>5183</v>
      </c>
      <c r="D140" s="67" t="s">
        <v>1201</v>
      </c>
      <c r="E140" t="s">
        <v>3125</v>
      </c>
      <c r="F140" s="301">
        <v>253224.9</v>
      </c>
      <c r="G140" s="301">
        <v>0</v>
      </c>
      <c r="H140" s="301">
        <v>97728.12</v>
      </c>
      <c r="I140">
        <v>51561.23</v>
      </c>
      <c r="J140">
        <v>680145.72</v>
      </c>
      <c r="N140" s="301">
        <v>-15160</v>
      </c>
      <c r="P140">
        <v>-1975188.72</v>
      </c>
      <c r="R140">
        <v>3234091.19</v>
      </c>
      <c r="T140" s="301">
        <v>647687.65</v>
      </c>
      <c r="W140" s="301">
        <v>226408</v>
      </c>
      <c r="X140" s="301">
        <v>3000</v>
      </c>
      <c r="Y140">
        <v>313228</v>
      </c>
      <c r="AB140">
        <v>721645.77</v>
      </c>
      <c r="AC140">
        <v>48326.879999999997</v>
      </c>
      <c r="AE140" s="76">
        <f t="shared" si="12"/>
        <v>350953.02</v>
      </c>
      <c r="AF140" s="31">
        <f t="shared" si="13"/>
        <v>-15160</v>
      </c>
      <c r="AG140" s="21">
        <f t="shared" si="14"/>
        <v>366113.02</v>
      </c>
      <c r="AH140" s="15">
        <f t="shared" si="15"/>
        <v>877095.65</v>
      </c>
      <c r="AI140" s="16">
        <f t="shared" si="16"/>
        <v>1083200.6499999999</v>
      </c>
      <c r="AJ140" s="26">
        <f t="shared" si="17"/>
        <v>-206104.99999999988</v>
      </c>
    </row>
    <row r="141" spans="1:36" x14ac:dyDescent="0.25">
      <c r="A141" s="1" t="s">
        <v>493</v>
      </c>
      <c r="B141" s="1" t="s">
        <v>494</v>
      </c>
      <c r="C141" s="66">
        <v>3400</v>
      </c>
      <c r="D141" s="67" t="s">
        <v>1202</v>
      </c>
      <c r="E141" t="s">
        <v>3126</v>
      </c>
      <c r="F141" s="301">
        <v>100974.46</v>
      </c>
      <c r="G141" s="301">
        <v>0</v>
      </c>
      <c r="H141" s="301">
        <v>100850.45</v>
      </c>
      <c r="I141">
        <v>397567.99</v>
      </c>
      <c r="J141">
        <v>70475.960000000006</v>
      </c>
      <c r="P141">
        <v>-1020153.28</v>
      </c>
      <c r="R141">
        <v>1809525.85</v>
      </c>
      <c r="T141" s="301">
        <v>490082.53</v>
      </c>
      <c r="W141" s="301">
        <v>280146.3</v>
      </c>
      <c r="X141" s="301">
        <v>2542.3000000000002</v>
      </c>
      <c r="Y141">
        <v>336866.6</v>
      </c>
      <c r="AB141">
        <v>546274.64</v>
      </c>
      <c r="AC141">
        <v>21496.1</v>
      </c>
      <c r="AE141" s="76">
        <f t="shared" si="12"/>
        <v>201824.91</v>
      </c>
      <c r="AF141" s="31">
        <f t="shared" si="13"/>
        <v>0</v>
      </c>
      <c r="AG141" s="21">
        <f t="shared" si="14"/>
        <v>201824.91</v>
      </c>
      <c r="AH141" s="15">
        <f t="shared" si="15"/>
        <v>772771.13000000012</v>
      </c>
      <c r="AI141" s="16">
        <f t="shared" si="16"/>
        <v>904637.34</v>
      </c>
      <c r="AJ141" s="26">
        <f t="shared" si="17"/>
        <v>-131866.20999999985</v>
      </c>
    </row>
    <row r="142" spans="1:36" x14ac:dyDescent="0.25">
      <c r="A142" s="1" t="s">
        <v>493</v>
      </c>
      <c r="B142" s="1" t="s">
        <v>494</v>
      </c>
      <c r="C142" s="66">
        <v>7272</v>
      </c>
      <c r="D142" s="67" t="s">
        <v>1203</v>
      </c>
      <c r="E142" t="s">
        <v>3127</v>
      </c>
      <c r="F142" s="301">
        <v>226058.75</v>
      </c>
      <c r="G142" s="301">
        <v>0</v>
      </c>
      <c r="H142" s="301">
        <v>106868.32</v>
      </c>
      <c r="I142">
        <v>905608.63</v>
      </c>
      <c r="J142">
        <v>779694.68</v>
      </c>
      <c r="N142" s="301">
        <v>13678</v>
      </c>
      <c r="P142">
        <v>1154674.74</v>
      </c>
      <c r="R142">
        <v>1034850.95</v>
      </c>
      <c r="T142" s="301">
        <v>467836.39</v>
      </c>
      <c r="W142" s="301">
        <v>300538</v>
      </c>
      <c r="X142" s="301">
        <v>3000</v>
      </c>
      <c r="Y142">
        <v>449641</v>
      </c>
      <c r="AB142">
        <v>509005.88</v>
      </c>
      <c r="AC142">
        <v>27755.82</v>
      </c>
      <c r="AE142" s="76">
        <f t="shared" si="12"/>
        <v>332927.07</v>
      </c>
      <c r="AF142" s="31">
        <f t="shared" si="13"/>
        <v>13678</v>
      </c>
      <c r="AG142" s="21">
        <f t="shared" si="14"/>
        <v>319249.07</v>
      </c>
      <c r="AH142" s="15">
        <f t="shared" si="15"/>
        <v>771374.39</v>
      </c>
      <c r="AI142" s="16">
        <f t="shared" si="16"/>
        <v>986402.7</v>
      </c>
      <c r="AJ142" s="26">
        <f t="shared" si="17"/>
        <v>-215028.30999999994</v>
      </c>
    </row>
    <row r="143" spans="1:36" x14ac:dyDescent="0.25">
      <c r="A143" s="1" t="s">
        <v>493</v>
      </c>
      <c r="B143" s="1" t="s">
        <v>494</v>
      </c>
      <c r="C143" s="66">
        <v>4130</v>
      </c>
      <c r="D143" s="67" t="s">
        <v>1204</v>
      </c>
      <c r="E143" t="s">
        <v>3128</v>
      </c>
      <c r="F143" s="301">
        <v>379740.63</v>
      </c>
      <c r="G143" s="301">
        <v>0</v>
      </c>
      <c r="H143" s="301">
        <v>67909.440000000002</v>
      </c>
      <c r="I143">
        <v>107610.69</v>
      </c>
      <c r="J143">
        <v>34653.69</v>
      </c>
      <c r="N143" s="301">
        <v>48304.9</v>
      </c>
      <c r="P143">
        <v>-1184545.1399999999</v>
      </c>
      <c r="R143">
        <v>1778360.15</v>
      </c>
      <c r="T143" s="301">
        <v>368072.57</v>
      </c>
      <c r="W143" s="301">
        <v>346664</v>
      </c>
      <c r="X143" s="301">
        <v>6000</v>
      </c>
      <c r="Y143">
        <v>361034</v>
      </c>
      <c r="AB143">
        <v>399459.59</v>
      </c>
      <c r="AC143">
        <v>9883.3799999999992</v>
      </c>
      <c r="AE143" s="76">
        <f t="shared" si="12"/>
        <v>447650.07</v>
      </c>
      <c r="AF143" s="31">
        <f t="shared" si="13"/>
        <v>48304.9</v>
      </c>
      <c r="AG143" s="21">
        <f t="shared" si="14"/>
        <v>399345.17</v>
      </c>
      <c r="AH143" s="15">
        <f t="shared" si="15"/>
        <v>720736.57000000007</v>
      </c>
      <c r="AI143" s="16">
        <f t="shared" si="16"/>
        <v>770376.97000000009</v>
      </c>
      <c r="AJ143" s="26">
        <f t="shared" si="17"/>
        <v>-49640.400000000023</v>
      </c>
    </row>
    <row r="144" spans="1:36" x14ac:dyDescent="0.25">
      <c r="A144" s="1" t="s">
        <v>493</v>
      </c>
      <c r="B144" s="1" t="s">
        <v>494</v>
      </c>
      <c r="C144" s="66">
        <v>3177</v>
      </c>
      <c r="D144" s="67" t="s">
        <v>1205</v>
      </c>
      <c r="E144" t="s">
        <v>3129</v>
      </c>
      <c r="F144" s="301">
        <v>147262.16</v>
      </c>
      <c r="G144" s="301">
        <v>90285</v>
      </c>
      <c r="H144" s="301">
        <v>203528.41</v>
      </c>
      <c r="I144">
        <v>481820.21</v>
      </c>
      <c r="J144">
        <v>4416.78</v>
      </c>
      <c r="N144" s="301">
        <v>113214.25</v>
      </c>
      <c r="P144">
        <v>-1677638.01</v>
      </c>
      <c r="R144">
        <v>2463401.71</v>
      </c>
      <c r="T144" s="301">
        <v>481816.72</v>
      </c>
      <c r="U144" s="301">
        <v>104685</v>
      </c>
      <c r="W144" s="301">
        <v>317842</v>
      </c>
      <c r="X144" s="301">
        <v>3000</v>
      </c>
      <c r="Y144">
        <v>394974</v>
      </c>
      <c r="AB144">
        <v>450714.27</v>
      </c>
      <c r="AC144">
        <v>24983.34</v>
      </c>
      <c r="AE144" s="76">
        <f t="shared" si="12"/>
        <v>441075.57</v>
      </c>
      <c r="AF144" s="31">
        <f t="shared" si="13"/>
        <v>113214.25</v>
      </c>
      <c r="AG144" s="21">
        <f t="shared" si="14"/>
        <v>327861.32</v>
      </c>
      <c r="AH144" s="15">
        <f t="shared" si="15"/>
        <v>907343.72</v>
      </c>
      <c r="AI144" s="16">
        <f t="shared" si="16"/>
        <v>870671.61</v>
      </c>
      <c r="AJ144" s="26">
        <f t="shared" si="17"/>
        <v>36672.109999999986</v>
      </c>
    </row>
    <row r="145" spans="1:36" x14ac:dyDescent="0.25">
      <c r="A145" s="1" t="s">
        <v>493</v>
      </c>
      <c r="B145" s="1" t="s">
        <v>494</v>
      </c>
      <c r="C145" s="66">
        <v>5043</v>
      </c>
      <c r="D145" s="67" t="s">
        <v>1206</v>
      </c>
      <c r="E145" t="s">
        <v>3130</v>
      </c>
      <c r="F145" s="301">
        <v>452067.3</v>
      </c>
      <c r="G145" s="301">
        <v>0</v>
      </c>
      <c r="H145" s="301">
        <v>207163.87</v>
      </c>
      <c r="I145">
        <v>23249.86</v>
      </c>
      <c r="J145">
        <v>21858.03</v>
      </c>
      <c r="N145" s="301">
        <v>91059.49</v>
      </c>
      <c r="P145">
        <v>-897136.65</v>
      </c>
      <c r="R145">
        <v>1748544.54</v>
      </c>
      <c r="T145" s="301">
        <v>765980.77</v>
      </c>
      <c r="W145" s="301">
        <v>509761</v>
      </c>
      <c r="X145" s="301">
        <v>3000</v>
      </c>
      <c r="Y145">
        <v>577031</v>
      </c>
      <c r="AB145">
        <v>883270.2</v>
      </c>
      <c r="AC145">
        <v>8066.39</v>
      </c>
      <c r="AE145" s="76">
        <f t="shared" si="12"/>
        <v>659231.16999999993</v>
      </c>
      <c r="AF145" s="31">
        <f t="shared" si="13"/>
        <v>91059.49</v>
      </c>
      <c r="AG145" s="21">
        <f t="shared" si="14"/>
        <v>568171.67999999993</v>
      </c>
      <c r="AH145" s="15">
        <f t="shared" si="15"/>
        <v>1278741.77</v>
      </c>
      <c r="AI145" s="16">
        <f t="shared" si="16"/>
        <v>1468367.5899999999</v>
      </c>
      <c r="AJ145" s="26">
        <f t="shared" si="17"/>
        <v>-189625.81999999983</v>
      </c>
    </row>
    <row r="146" spans="1:36" x14ac:dyDescent="0.25">
      <c r="A146" s="1" t="s">
        <v>493</v>
      </c>
      <c r="B146" s="1" t="s">
        <v>494</v>
      </c>
      <c r="C146" s="66">
        <v>4781</v>
      </c>
      <c r="D146" s="67" t="s">
        <v>1207</v>
      </c>
      <c r="E146" t="s">
        <v>3131</v>
      </c>
      <c r="F146" s="301">
        <v>389064.22</v>
      </c>
      <c r="G146" s="301">
        <v>52500</v>
      </c>
      <c r="H146" s="301">
        <v>76177.179999999993</v>
      </c>
      <c r="I146">
        <v>1059396.3</v>
      </c>
      <c r="J146">
        <v>49469.17</v>
      </c>
      <c r="P146">
        <v>1209491.26</v>
      </c>
      <c r="R146">
        <v>577706.88</v>
      </c>
      <c r="T146" s="301">
        <v>557524.11</v>
      </c>
      <c r="W146" s="301">
        <v>505246</v>
      </c>
      <c r="X146" s="301">
        <v>3000</v>
      </c>
      <c r="Y146">
        <v>633630.69999999995</v>
      </c>
      <c r="AB146">
        <v>532997.94999999995</v>
      </c>
      <c r="AC146">
        <v>26272.32</v>
      </c>
      <c r="AE146" s="76">
        <f t="shared" si="12"/>
        <v>517741.39999999997</v>
      </c>
      <c r="AF146" s="31">
        <f t="shared" si="13"/>
        <v>0</v>
      </c>
      <c r="AG146" s="21">
        <f t="shared" si="14"/>
        <v>517741.39999999997</v>
      </c>
      <c r="AH146" s="15">
        <f t="shared" si="15"/>
        <v>1065770.1099999999</v>
      </c>
      <c r="AI146" s="16">
        <f t="shared" si="16"/>
        <v>1192900.97</v>
      </c>
      <c r="AJ146" s="26">
        <f t="shared" si="17"/>
        <v>-127130.8600000001</v>
      </c>
    </row>
    <row r="147" spans="1:36" x14ac:dyDescent="0.25">
      <c r="A147" s="1" t="s">
        <v>493</v>
      </c>
      <c r="B147" s="1" t="s">
        <v>494</v>
      </c>
      <c r="C147" s="66">
        <v>7022</v>
      </c>
      <c r="D147" s="67" t="s">
        <v>1208</v>
      </c>
      <c r="E147" t="s">
        <v>3132</v>
      </c>
      <c r="F147" s="301">
        <v>1287368.3600000001</v>
      </c>
      <c r="G147" s="301">
        <v>0</v>
      </c>
      <c r="H147" s="301">
        <v>137007.29999999999</v>
      </c>
      <c r="I147">
        <v>62864.69</v>
      </c>
      <c r="J147">
        <v>86497.5</v>
      </c>
      <c r="N147" s="301">
        <v>795423.38</v>
      </c>
      <c r="P147">
        <v>-1607109.34</v>
      </c>
      <c r="R147">
        <v>3628551.99</v>
      </c>
      <c r="T147" s="301">
        <v>725813.73</v>
      </c>
      <c r="W147" s="301">
        <v>563794</v>
      </c>
      <c r="X147" s="301">
        <v>3000</v>
      </c>
      <c r="Y147">
        <v>652404</v>
      </c>
      <c r="AB147">
        <v>1262043.67</v>
      </c>
      <c r="AC147">
        <v>6663.24</v>
      </c>
      <c r="AE147" s="76">
        <f t="shared" si="12"/>
        <v>1424375.6600000001</v>
      </c>
      <c r="AF147" s="31">
        <f t="shared" si="13"/>
        <v>795423.38</v>
      </c>
      <c r="AG147" s="21">
        <f t="shared" si="14"/>
        <v>628952.28000000014</v>
      </c>
      <c r="AH147" s="15">
        <f t="shared" si="15"/>
        <v>1292607.73</v>
      </c>
      <c r="AI147" s="16">
        <f t="shared" si="16"/>
        <v>1921110.91</v>
      </c>
      <c r="AJ147" s="26">
        <f t="shared" si="17"/>
        <v>-628503.17999999993</v>
      </c>
    </row>
    <row r="148" spans="1:36" x14ac:dyDescent="0.25">
      <c r="A148" s="1" t="s">
        <v>493</v>
      </c>
      <c r="B148" s="1" t="s">
        <v>494</v>
      </c>
      <c r="C148" s="66">
        <v>5099</v>
      </c>
      <c r="D148" s="67" t="s">
        <v>1209</v>
      </c>
      <c r="E148" t="s">
        <v>3133</v>
      </c>
      <c r="F148" s="301">
        <v>700237.68</v>
      </c>
      <c r="G148" s="301">
        <v>0</v>
      </c>
      <c r="H148" s="301">
        <v>313984.59000000003</v>
      </c>
      <c r="I148">
        <v>452299.24</v>
      </c>
      <c r="J148">
        <v>55026.61</v>
      </c>
      <c r="N148" s="301">
        <v>200832</v>
      </c>
      <c r="P148">
        <v>-710280.34</v>
      </c>
      <c r="R148">
        <v>2252597.11</v>
      </c>
      <c r="T148" s="301">
        <v>542839.49</v>
      </c>
      <c r="W148" s="301">
        <v>404978</v>
      </c>
      <c r="X148" s="301">
        <v>6000</v>
      </c>
      <c r="Y148">
        <v>501456</v>
      </c>
      <c r="AB148">
        <v>659098.69999999995</v>
      </c>
      <c r="AC148">
        <v>16844.16</v>
      </c>
      <c r="AE148" s="76">
        <f t="shared" si="12"/>
        <v>1014222.27</v>
      </c>
      <c r="AF148" s="31">
        <f t="shared" si="13"/>
        <v>200832</v>
      </c>
      <c r="AG148" s="21">
        <f t="shared" si="14"/>
        <v>813390.27</v>
      </c>
      <c r="AH148" s="15">
        <f t="shared" si="15"/>
        <v>953817.49</v>
      </c>
      <c r="AI148" s="16">
        <f t="shared" si="16"/>
        <v>1177398.8599999999</v>
      </c>
      <c r="AJ148" s="26">
        <f t="shared" si="17"/>
        <v>-223581.36999999988</v>
      </c>
    </row>
    <row r="149" spans="1:36" x14ac:dyDescent="0.25">
      <c r="A149" s="1" t="s">
        <v>493</v>
      </c>
      <c r="B149" s="1" t="s">
        <v>494</v>
      </c>
      <c r="C149" s="66">
        <v>2341</v>
      </c>
      <c r="D149" s="67" t="s">
        <v>1210</v>
      </c>
      <c r="E149" t="s">
        <v>3134</v>
      </c>
      <c r="F149" s="301">
        <v>213181.39</v>
      </c>
      <c r="G149" s="301">
        <v>0</v>
      </c>
      <c r="H149" s="301">
        <v>38857.040000000001</v>
      </c>
      <c r="I149">
        <v>1202808.1499999999</v>
      </c>
      <c r="J149">
        <v>13195.65</v>
      </c>
      <c r="N149" s="301">
        <v>43200</v>
      </c>
      <c r="P149">
        <v>875914.91</v>
      </c>
      <c r="R149">
        <v>605433.22</v>
      </c>
      <c r="T149" s="301">
        <v>238388.34</v>
      </c>
      <c r="W149" s="301">
        <v>244818</v>
      </c>
      <c r="Y149">
        <v>293705</v>
      </c>
      <c r="AB149">
        <v>238859.24</v>
      </c>
      <c r="AC149">
        <v>23853</v>
      </c>
      <c r="AE149" s="76">
        <f t="shared" si="12"/>
        <v>252038.43000000002</v>
      </c>
      <c r="AF149" s="31">
        <f t="shared" si="13"/>
        <v>43200</v>
      </c>
      <c r="AG149" s="21">
        <f t="shared" si="14"/>
        <v>208838.43000000002</v>
      </c>
      <c r="AH149" s="15">
        <f t="shared" si="15"/>
        <v>483206.33999999997</v>
      </c>
      <c r="AI149" s="16">
        <f t="shared" si="16"/>
        <v>556417.24</v>
      </c>
      <c r="AJ149" s="26">
        <f t="shared" si="17"/>
        <v>-73210.900000000023</v>
      </c>
    </row>
    <row r="150" spans="1:36" x14ac:dyDescent="0.25">
      <c r="A150" s="1" t="s">
        <v>493</v>
      </c>
      <c r="B150" s="1" t="s">
        <v>494</v>
      </c>
      <c r="C150" s="66">
        <v>1923</v>
      </c>
      <c r="D150" s="67" t="s">
        <v>1211</v>
      </c>
      <c r="E150" t="s">
        <v>3135</v>
      </c>
      <c r="F150" s="301">
        <v>173282.48</v>
      </c>
      <c r="G150" s="301">
        <v>0</v>
      </c>
      <c r="H150" s="301">
        <v>72006.69</v>
      </c>
      <c r="I150">
        <v>1238019.3</v>
      </c>
      <c r="J150">
        <v>18700.5</v>
      </c>
      <c r="N150" s="301">
        <v>25737.05</v>
      </c>
      <c r="P150">
        <v>927555.26</v>
      </c>
      <c r="R150">
        <v>698047.3</v>
      </c>
      <c r="T150" s="301">
        <v>232350.2</v>
      </c>
      <c r="U150" s="301">
        <v>34819.49</v>
      </c>
      <c r="W150" s="301">
        <v>343809</v>
      </c>
      <c r="X150" s="301">
        <v>6000</v>
      </c>
      <c r="Y150">
        <v>433292</v>
      </c>
      <c r="AB150">
        <v>283856.27</v>
      </c>
      <c r="AC150">
        <v>19373.560000000001</v>
      </c>
      <c r="AE150" s="76">
        <f t="shared" si="12"/>
        <v>245289.17</v>
      </c>
      <c r="AF150" s="31">
        <f t="shared" si="13"/>
        <v>25737.05</v>
      </c>
      <c r="AG150" s="21">
        <f t="shared" si="14"/>
        <v>219552.12000000002</v>
      </c>
      <c r="AH150" s="15">
        <f t="shared" si="15"/>
        <v>616978.68999999994</v>
      </c>
      <c r="AI150" s="16">
        <f t="shared" si="16"/>
        <v>736521.83000000007</v>
      </c>
      <c r="AJ150" s="26">
        <f t="shared" si="17"/>
        <v>-119543.14000000013</v>
      </c>
    </row>
    <row r="151" spans="1:36" x14ac:dyDescent="0.25">
      <c r="A151" s="1" t="s">
        <v>493</v>
      </c>
      <c r="B151" s="1" t="s">
        <v>494</v>
      </c>
      <c r="C151" s="66">
        <v>1617</v>
      </c>
      <c r="D151" s="67" t="s">
        <v>1212</v>
      </c>
      <c r="E151" t="s">
        <v>3136</v>
      </c>
      <c r="F151" s="301">
        <v>51040.95</v>
      </c>
      <c r="G151" s="301">
        <v>0</v>
      </c>
      <c r="H151" s="301">
        <v>68284.03</v>
      </c>
      <c r="I151">
        <v>867362.16</v>
      </c>
      <c r="J151">
        <v>19961.21</v>
      </c>
      <c r="N151" s="301">
        <v>38890.33</v>
      </c>
      <c r="P151">
        <v>587481.24</v>
      </c>
      <c r="R151">
        <v>399608.02</v>
      </c>
      <c r="T151" s="301">
        <v>236776.61</v>
      </c>
      <c r="U151" s="301">
        <v>16700</v>
      </c>
      <c r="W151" s="301">
        <v>387041</v>
      </c>
      <c r="X151" s="301">
        <v>5000</v>
      </c>
      <c r="Y151">
        <v>392633</v>
      </c>
      <c r="AB151">
        <v>250489.85</v>
      </c>
      <c r="AC151">
        <v>18526</v>
      </c>
      <c r="AE151" s="76">
        <f t="shared" ref="AE151:AE189" si="18">SUM(F151:H151)</f>
        <v>119324.98</v>
      </c>
      <c r="AF151" s="31">
        <f t="shared" ref="AF151:AF189" si="19">SUM(K151:O151)</f>
        <v>38890.33</v>
      </c>
      <c r="AG151" s="21">
        <f t="shared" ref="AG151:AG189" si="20">AE151-AF151</f>
        <v>80434.649999999994</v>
      </c>
      <c r="AH151" s="15">
        <f t="shared" ref="AH151:AH189" si="21">SUM(S151:X151)</f>
        <v>645517.61</v>
      </c>
      <c r="AI151" s="16">
        <f t="shared" ref="AI151:AI189" si="22">SUM(Y151:AD151)</f>
        <v>661648.85</v>
      </c>
      <c r="AJ151" s="26">
        <f t="shared" si="17"/>
        <v>-16131.239999999991</v>
      </c>
    </row>
    <row r="152" spans="1:36" x14ac:dyDescent="0.25">
      <c r="A152" s="1" t="s">
        <v>493</v>
      </c>
      <c r="B152" s="1" t="s">
        <v>494</v>
      </c>
      <c r="C152" s="66">
        <v>1689</v>
      </c>
      <c r="D152" s="67" t="s">
        <v>1213</v>
      </c>
      <c r="E152" t="s">
        <v>3137</v>
      </c>
      <c r="F152" s="301">
        <v>153527.12</v>
      </c>
      <c r="G152" s="301">
        <v>0</v>
      </c>
      <c r="H152" s="301">
        <v>95291.12</v>
      </c>
      <c r="I152">
        <v>303917.53999999998</v>
      </c>
      <c r="J152">
        <v>104120.27</v>
      </c>
      <c r="N152" s="301">
        <v>58030</v>
      </c>
      <c r="P152">
        <v>-1009202.71</v>
      </c>
      <c r="R152">
        <v>1677902.08</v>
      </c>
      <c r="T152" s="301">
        <v>245491.03</v>
      </c>
      <c r="U152" s="301">
        <v>11970</v>
      </c>
      <c r="W152" s="301">
        <v>283528</v>
      </c>
      <c r="X152" s="301">
        <v>3000</v>
      </c>
      <c r="Y152">
        <v>383824</v>
      </c>
      <c r="AB152">
        <v>223763.17</v>
      </c>
      <c r="AC152">
        <v>16317.68</v>
      </c>
      <c r="AE152" s="76">
        <f t="shared" si="18"/>
        <v>248818.24</v>
      </c>
      <c r="AF152" s="31">
        <f t="shared" si="19"/>
        <v>58030</v>
      </c>
      <c r="AG152" s="21">
        <f t="shared" si="20"/>
        <v>190788.24</v>
      </c>
      <c r="AH152" s="15">
        <f t="shared" si="21"/>
        <v>543989.03</v>
      </c>
      <c r="AI152" s="16">
        <f t="shared" si="22"/>
        <v>623904.85000000009</v>
      </c>
      <c r="AJ152" s="26">
        <f t="shared" si="17"/>
        <v>-79915.820000000065</v>
      </c>
    </row>
    <row r="153" spans="1:36" x14ac:dyDescent="0.25">
      <c r="A153" s="1" t="s">
        <v>493</v>
      </c>
      <c r="B153" s="1" t="s">
        <v>494</v>
      </c>
      <c r="C153" s="66">
        <v>4089</v>
      </c>
      <c r="D153" s="67" t="s">
        <v>1214</v>
      </c>
      <c r="E153" t="s">
        <v>3138</v>
      </c>
      <c r="F153" s="301">
        <v>217321.72</v>
      </c>
      <c r="G153" s="301">
        <v>24500</v>
      </c>
      <c r="H153" s="301">
        <v>163492.4</v>
      </c>
      <c r="I153">
        <v>811474.91</v>
      </c>
      <c r="J153">
        <v>56917.919999999998</v>
      </c>
      <c r="N153" s="301">
        <v>190733.4</v>
      </c>
      <c r="P153">
        <v>662257.37</v>
      </c>
      <c r="R153">
        <v>511906.95</v>
      </c>
      <c r="T153" s="301">
        <v>492995.75</v>
      </c>
      <c r="U153" s="301">
        <v>71923</v>
      </c>
      <c r="W153" s="301">
        <v>651056</v>
      </c>
      <c r="X153" s="301">
        <v>14000</v>
      </c>
      <c r="Y153">
        <v>794919</v>
      </c>
      <c r="AB153">
        <v>501141.28</v>
      </c>
      <c r="AC153">
        <v>22968.799999999999</v>
      </c>
      <c r="AE153" s="76">
        <f t="shared" si="18"/>
        <v>405314.12</v>
      </c>
      <c r="AF153" s="31">
        <f t="shared" si="19"/>
        <v>190733.4</v>
      </c>
      <c r="AG153" s="21">
        <f t="shared" si="20"/>
        <v>214580.72</v>
      </c>
      <c r="AH153" s="15">
        <f t="shared" si="21"/>
        <v>1229974.75</v>
      </c>
      <c r="AI153" s="16">
        <f t="shared" si="22"/>
        <v>1319029.08</v>
      </c>
      <c r="AJ153" s="26">
        <f t="shared" si="17"/>
        <v>-89054.330000000075</v>
      </c>
    </row>
    <row r="154" spans="1:36" x14ac:dyDescent="0.25">
      <c r="A154" s="1" t="s">
        <v>493</v>
      </c>
      <c r="B154" s="1" t="s">
        <v>494</v>
      </c>
      <c r="C154" s="66">
        <v>5940</v>
      </c>
      <c r="D154" s="67" t="s">
        <v>1215</v>
      </c>
      <c r="E154" t="s">
        <v>3139</v>
      </c>
      <c r="F154" s="301">
        <v>621706.30000000005</v>
      </c>
      <c r="G154" s="301">
        <v>0</v>
      </c>
      <c r="H154" s="301">
        <v>173652.77</v>
      </c>
      <c r="I154">
        <v>742392.22</v>
      </c>
      <c r="J154">
        <v>154924.89000000001</v>
      </c>
      <c r="N154" s="301">
        <v>155300</v>
      </c>
      <c r="P154">
        <v>-1553505.16</v>
      </c>
      <c r="R154">
        <v>3252587.34</v>
      </c>
      <c r="T154" s="301">
        <v>469641.12</v>
      </c>
      <c r="W154" s="301">
        <v>417744</v>
      </c>
      <c r="X154" s="301">
        <v>9000</v>
      </c>
      <c r="Y154">
        <v>559456</v>
      </c>
      <c r="AB154">
        <v>487152.7</v>
      </c>
      <c r="AC154">
        <v>38694.92</v>
      </c>
      <c r="AE154" s="76">
        <f t="shared" si="18"/>
        <v>795359.07000000007</v>
      </c>
      <c r="AF154" s="31">
        <f t="shared" si="19"/>
        <v>155300</v>
      </c>
      <c r="AG154" s="21">
        <f t="shared" si="20"/>
        <v>640059.07000000007</v>
      </c>
      <c r="AH154" s="15">
        <f t="shared" si="21"/>
        <v>896385.12</v>
      </c>
      <c r="AI154" s="16">
        <f t="shared" si="22"/>
        <v>1085303.6199999999</v>
      </c>
      <c r="AJ154" s="26">
        <f t="shared" si="17"/>
        <v>-188918.49999999988</v>
      </c>
    </row>
    <row r="155" spans="1:36" x14ac:dyDescent="0.25">
      <c r="A155" s="1" t="s">
        <v>493</v>
      </c>
      <c r="B155" s="1" t="s">
        <v>494</v>
      </c>
      <c r="C155" s="66">
        <v>3290</v>
      </c>
      <c r="D155" s="67" t="s">
        <v>1216</v>
      </c>
      <c r="E155" t="s">
        <v>3184</v>
      </c>
      <c r="F155" s="301">
        <v>532359.38</v>
      </c>
      <c r="G155" s="301">
        <v>0</v>
      </c>
      <c r="H155" s="301">
        <v>141395.85</v>
      </c>
      <c r="I155">
        <v>1557916.76</v>
      </c>
      <c r="J155">
        <v>92931.48</v>
      </c>
      <c r="N155" s="301">
        <v>212905.2</v>
      </c>
      <c r="P155">
        <v>-529564.99</v>
      </c>
      <c r="R155">
        <v>2705484.32</v>
      </c>
      <c r="T155" s="301">
        <v>429820.47</v>
      </c>
      <c r="W155" s="301">
        <v>257986</v>
      </c>
      <c r="X155" s="301">
        <v>3000</v>
      </c>
      <c r="Y155">
        <v>349688</v>
      </c>
      <c r="AB155">
        <v>399420.21</v>
      </c>
      <c r="AC155">
        <v>28431.82</v>
      </c>
      <c r="AE155" s="76">
        <f t="shared" si="18"/>
        <v>673755.23</v>
      </c>
      <c r="AF155" s="31">
        <f t="shared" si="19"/>
        <v>212905.2</v>
      </c>
      <c r="AG155" s="21">
        <f t="shared" si="20"/>
        <v>460850.02999999997</v>
      </c>
      <c r="AH155" s="15">
        <f t="shared" si="21"/>
        <v>690806.47</v>
      </c>
      <c r="AI155" s="16">
        <f t="shared" si="22"/>
        <v>777540.02999999991</v>
      </c>
      <c r="AJ155" s="26">
        <f t="shared" si="17"/>
        <v>-86733.559999999939</v>
      </c>
    </row>
    <row r="156" spans="1:36" x14ac:dyDescent="0.25">
      <c r="A156" s="1" t="s">
        <v>497</v>
      </c>
      <c r="B156" s="1" t="s">
        <v>498</v>
      </c>
      <c r="C156" s="66">
        <v>3875</v>
      </c>
      <c r="D156" s="67" t="s">
        <v>1217</v>
      </c>
      <c r="E156" t="s">
        <v>3140</v>
      </c>
      <c r="F156" s="301">
        <v>509151.39</v>
      </c>
      <c r="G156" s="301">
        <v>0</v>
      </c>
      <c r="H156" s="301">
        <v>65823.83</v>
      </c>
      <c r="I156">
        <v>356237.62</v>
      </c>
      <c r="J156">
        <v>216686.37</v>
      </c>
      <c r="N156" s="301">
        <v>668.04</v>
      </c>
      <c r="Q156">
        <v>-780268.44</v>
      </c>
      <c r="R156">
        <v>1733406.94</v>
      </c>
      <c r="T156" s="301">
        <v>477593.17</v>
      </c>
      <c r="W156" s="301">
        <v>381060</v>
      </c>
      <c r="X156" s="301">
        <v>2000</v>
      </c>
      <c r="Y156">
        <v>522292</v>
      </c>
      <c r="AB156">
        <v>42880.2</v>
      </c>
      <c r="AC156">
        <v>52603.3</v>
      </c>
      <c r="AD156">
        <v>18000</v>
      </c>
      <c r="AE156" s="76">
        <f t="shared" si="18"/>
        <v>574975.22</v>
      </c>
      <c r="AF156" s="31">
        <f t="shared" si="19"/>
        <v>668.04</v>
      </c>
      <c r="AG156" s="21">
        <f t="shared" si="20"/>
        <v>574307.17999999993</v>
      </c>
      <c r="AH156" s="15">
        <f t="shared" si="21"/>
        <v>860653.16999999993</v>
      </c>
      <c r="AI156" s="16">
        <f t="shared" si="22"/>
        <v>635775.5</v>
      </c>
      <c r="AJ156" s="26">
        <f t="shared" si="17"/>
        <v>224877.66999999993</v>
      </c>
    </row>
    <row r="157" spans="1:36" x14ac:dyDescent="0.25">
      <c r="A157" s="1" t="s">
        <v>497</v>
      </c>
      <c r="B157" s="1" t="s">
        <v>498</v>
      </c>
      <c r="C157" s="66">
        <v>4209</v>
      </c>
      <c r="D157" s="67" t="s">
        <v>1218</v>
      </c>
      <c r="E157" t="s">
        <v>3141</v>
      </c>
      <c r="F157" s="301">
        <v>395029.94</v>
      </c>
      <c r="G157" s="301">
        <v>0</v>
      </c>
      <c r="H157" s="301">
        <v>25158.37</v>
      </c>
      <c r="I157">
        <v>78558.44</v>
      </c>
      <c r="J157">
        <v>67814.5</v>
      </c>
      <c r="N157" s="301">
        <v>0</v>
      </c>
      <c r="Q157">
        <v>-1475347.24</v>
      </c>
      <c r="R157">
        <v>1890457.72</v>
      </c>
      <c r="T157" s="301">
        <v>300402.83</v>
      </c>
      <c r="W157" s="301">
        <v>251120</v>
      </c>
      <c r="X157" s="301">
        <v>6000</v>
      </c>
      <c r="Y157">
        <v>311543</v>
      </c>
      <c r="AB157">
        <v>53247.4</v>
      </c>
      <c r="AC157">
        <v>6556.66</v>
      </c>
      <c r="AD157">
        <v>18000</v>
      </c>
      <c r="AE157" s="76">
        <f t="shared" si="18"/>
        <v>420188.31</v>
      </c>
      <c r="AF157" s="31">
        <f t="shared" si="19"/>
        <v>0</v>
      </c>
      <c r="AG157" s="21">
        <f t="shared" si="20"/>
        <v>420188.31</v>
      </c>
      <c r="AH157" s="15">
        <f t="shared" si="21"/>
        <v>557522.83000000007</v>
      </c>
      <c r="AI157" s="16">
        <f t="shared" si="22"/>
        <v>389347.06</v>
      </c>
      <c r="AJ157" s="26">
        <f t="shared" si="17"/>
        <v>168175.77000000008</v>
      </c>
    </row>
    <row r="158" spans="1:36" x14ac:dyDescent="0.25">
      <c r="A158" s="1" t="s">
        <v>497</v>
      </c>
      <c r="B158" s="1" t="s">
        <v>498</v>
      </c>
      <c r="C158" s="66">
        <v>5209</v>
      </c>
      <c r="D158" s="67" t="s">
        <v>1219</v>
      </c>
      <c r="E158" t="s">
        <v>3142</v>
      </c>
      <c r="F158" s="301">
        <v>443000.59</v>
      </c>
      <c r="G158" s="301">
        <v>0</v>
      </c>
      <c r="H158" s="301">
        <v>78628.100000000006</v>
      </c>
      <c r="I158">
        <v>2028853.86</v>
      </c>
      <c r="J158">
        <v>79827.199999999997</v>
      </c>
      <c r="N158" s="301">
        <v>0</v>
      </c>
      <c r="Q158">
        <v>1780157.03</v>
      </c>
      <c r="R158">
        <v>715300.29</v>
      </c>
      <c r="T158" s="301">
        <v>550670.69999999995</v>
      </c>
      <c r="W158" s="301">
        <v>288580</v>
      </c>
      <c r="X158" s="301">
        <v>3000</v>
      </c>
      <c r="Y158">
        <v>447593</v>
      </c>
      <c r="AB158">
        <v>121299.31</v>
      </c>
      <c r="AC158">
        <v>63843.46</v>
      </c>
      <c r="AE158" s="76">
        <f t="shared" si="18"/>
        <v>521628.69000000006</v>
      </c>
      <c r="AF158" s="31">
        <f t="shared" si="19"/>
        <v>0</v>
      </c>
      <c r="AG158" s="21">
        <f t="shared" si="20"/>
        <v>521628.69000000006</v>
      </c>
      <c r="AH158" s="15">
        <f t="shared" si="21"/>
        <v>842250.7</v>
      </c>
      <c r="AI158" s="16">
        <f t="shared" si="22"/>
        <v>632735.77</v>
      </c>
      <c r="AJ158" s="26">
        <f t="shared" si="17"/>
        <v>209514.92999999993</v>
      </c>
    </row>
    <row r="159" spans="1:36" x14ac:dyDescent="0.25">
      <c r="A159" s="1" t="s">
        <v>497</v>
      </c>
      <c r="B159" s="1" t="s">
        <v>498</v>
      </c>
      <c r="C159" s="66">
        <v>5460</v>
      </c>
      <c r="D159" s="67" t="s">
        <v>1220</v>
      </c>
      <c r="E159" t="s">
        <v>3143</v>
      </c>
      <c r="F159" s="301">
        <v>605167.31999999995</v>
      </c>
      <c r="G159" s="301">
        <v>0</v>
      </c>
      <c r="H159" s="301">
        <v>130254.61</v>
      </c>
      <c r="I159">
        <v>137583.26</v>
      </c>
      <c r="J159">
        <v>126963.76</v>
      </c>
      <c r="N159" s="301">
        <v>0</v>
      </c>
      <c r="Q159">
        <v>-819109.57</v>
      </c>
      <c r="R159">
        <v>1595931.52</v>
      </c>
      <c r="T159" s="301">
        <v>522891.49</v>
      </c>
      <c r="W159" s="301">
        <v>271320</v>
      </c>
      <c r="Y159">
        <v>432442</v>
      </c>
      <c r="AB159">
        <v>63074.18</v>
      </c>
      <c r="AC159">
        <v>27971.56</v>
      </c>
      <c r="AD159">
        <v>29051.75</v>
      </c>
      <c r="AE159" s="76">
        <f t="shared" si="18"/>
        <v>735421.92999999993</v>
      </c>
      <c r="AF159" s="31">
        <f t="shared" si="19"/>
        <v>0</v>
      </c>
      <c r="AG159" s="21">
        <f t="shared" si="20"/>
        <v>735421.92999999993</v>
      </c>
      <c r="AH159" s="15">
        <f t="shared" si="21"/>
        <v>794211.49</v>
      </c>
      <c r="AI159" s="16">
        <f t="shared" si="22"/>
        <v>552539.49</v>
      </c>
      <c r="AJ159" s="26">
        <f t="shared" si="17"/>
        <v>241672</v>
      </c>
    </row>
    <row r="160" spans="1:36" x14ac:dyDescent="0.25">
      <c r="A160" s="1" t="s">
        <v>501</v>
      </c>
      <c r="B160" s="1" t="s">
        <v>502</v>
      </c>
      <c r="C160" s="66">
        <v>2090</v>
      </c>
      <c r="D160" s="67" t="s">
        <v>1221</v>
      </c>
      <c r="E160" t="s">
        <v>3144</v>
      </c>
      <c r="F160" s="301">
        <v>441639.78</v>
      </c>
      <c r="G160" s="301">
        <v>0</v>
      </c>
      <c r="H160" s="301">
        <v>36672.25</v>
      </c>
      <c r="I160">
        <v>255838.03</v>
      </c>
      <c r="J160">
        <v>166197.19</v>
      </c>
      <c r="N160" s="301">
        <v>500.67</v>
      </c>
      <c r="Q160">
        <v>-1351937.17</v>
      </c>
      <c r="R160">
        <v>2218013.29</v>
      </c>
      <c r="T160" s="301">
        <v>193517.1</v>
      </c>
      <c r="V160" s="301">
        <v>666</v>
      </c>
      <c r="W160" s="301">
        <v>313843</v>
      </c>
      <c r="Y160">
        <v>387296</v>
      </c>
      <c r="AB160">
        <v>82865.179999999993</v>
      </c>
      <c r="AC160">
        <v>19644.96</v>
      </c>
      <c r="AE160" s="76">
        <f t="shared" si="18"/>
        <v>478312.03</v>
      </c>
      <c r="AF160" s="31">
        <f t="shared" si="19"/>
        <v>500.67</v>
      </c>
      <c r="AG160" s="21">
        <f t="shared" si="20"/>
        <v>477811.36000000004</v>
      </c>
      <c r="AH160" s="15">
        <f t="shared" si="21"/>
        <v>508026.1</v>
      </c>
      <c r="AI160" s="16">
        <f t="shared" si="22"/>
        <v>489806.14</v>
      </c>
      <c r="AJ160" s="26">
        <f t="shared" si="17"/>
        <v>18219.959999999963</v>
      </c>
    </row>
    <row r="161" spans="1:36" x14ac:dyDescent="0.25">
      <c r="A161" s="1" t="s">
        <v>501</v>
      </c>
      <c r="B161" s="1" t="s">
        <v>502</v>
      </c>
      <c r="C161" s="66">
        <v>3852</v>
      </c>
      <c r="D161" s="67" t="s">
        <v>1222</v>
      </c>
      <c r="E161" t="s">
        <v>3145</v>
      </c>
      <c r="F161" s="301">
        <v>520390.24</v>
      </c>
      <c r="G161" s="301">
        <v>0</v>
      </c>
      <c r="H161" s="301">
        <v>60377.17</v>
      </c>
      <c r="I161">
        <v>113785.24</v>
      </c>
      <c r="J161">
        <v>433706.8</v>
      </c>
      <c r="N161" s="301">
        <v>814.95</v>
      </c>
      <c r="Q161">
        <v>-765562.14</v>
      </c>
      <c r="R161">
        <v>1904185.77</v>
      </c>
      <c r="T161" s="301">
        <v>215566.01</v>
      </c>
      <c r="W161" s="301">
        <v>522257.5</v>
      </c>
      <c r="Y161">
        <v>625736.5</v>
      </c>
      <c r="AB161">
        <v>36479.82</v>
      </c>
      <c r="AC161">
        <v>34978.82</v>
      </c>
      <c r="AE161" s="76">
        <f t="shared" si="18"/>
        <v>580767.41</v>
      </c>
      <c r="AF161" s="31">
        <f t="shared" si="19"/>
        <v>814.95</v>
      </c>
      <c r="AG161" s="21">
        <f t="shared" si="20"/>
        <v>579952.46000000008</v>
      </c>
      <c r="AH161" s="15">
        <f t="shared" si="21"/>
        <v>737823.51</v>
      </c>
      <c r="AI161" s="16">
        <f t="shared" si="22"/>
        <v>697195.1399999999</v>
      </c>
      <c r="AJ161" s="26">
        <f t="shared" si="17"/>
        <v>40628.370000000112</v>
      </c>
    </row>
    <row r="162" spans="1:36" x14ac:dyDescent="0.25">
      <c r="A162" s="1" t="s">
        <v>501</v>
      </c>
      <c r="B162" s="1" t="s">
        <v>502</v>
      </c>
      <c r="C162" s="66">
        <v>4000</v>
      </c>
      <c r="D162" s="67" t="s">
        <v>1223</v>
      </c>
      <c r="E162" t="s">
        <v>3146</v>
      </c>
      <c r="F162" s="301">
        <v>303575.15999999997</v>
      </c>
      <c r="G162" s="301">
        <v>0</v>
      </c>
      <c r="H162" s="301">
        <v>12442.42</v>
      </c>
      <c r="I162">
        <v>365195.01</v>
      </c>
      <c r="J162">
        <v>497155.32</v>
      </c>
      <c r="N162" s="301">
        <v>62.62</v>
      </c>
      <c r="Q162">
        <v>-872515.34</v>
      </c>
      <c r="R162">
        <v>2050038.21</v>
      </c>
      <c r="T162" s="301">
        <v>203443.54</v>
      </c>
      <c r="W162" s="301">
        <v>313356</v>
      </c>
      <c r="Y162">
        <v>414970</v>
      </c>
      <c r="AB162">
        <v>20400.88</v>
      </c>
      <c r="AC162">
        <v>38258.74</v>
      </c>
      <c r="AE162" s="76">
        <f t="shared" si="18"/>
        <v>316017.57999999996</v>
      </c>
      <c r="AF162" s="31">
        <f t="shared" si="19"/>
        <v>62.62</v>
      </c>
      <c r="AG162" s="21">
        <f t="shared" si="20"/>
        <v>315954.95999999996</v>
      </c>
      <c r="AH162" s="15">
        <f t="shared" si="21"/>
        <v>516799.54000000004</v>
      </c>
      <c r="AI162" s="16">
        <f t="shared" si="22"/>
        <v>473629.62</v>
      </c>
      <c r="AJ162" s="26">
        <f t="shared" si="17"/>
        <v>43169.920000000042</v>
      </c>
    </row>
    <row r="163" spans="1:36" x14ac:dyDescent="0.25">
      <c r="A163" s="1" t="s">
        <v>501</v>
      </c>
      <c r="B163" s="1" t="s">
        <v>502</v>
      </c>
      <c r="C163" s="66">
        <v>5502</v>
      </c>
      <c r="D163" s="67" t="s">
        <v>1224</v>
      </c>
      <c r="E163" t="s">
        <v>3147</v>
      </c>
      <c r="F163" s="301">
        <v>476219.88</v>
      </c>
      <c r="G163" s="301">
        <v>0</v>
      </c>
      <c r="H163" s="301">
        <v>88936.7</v>
      </c>
      <c r="I163">
        <v>1392097.38</v>
      </c>
      <c r="J163">
        <v>310917.84999999998</v>
      </c>
      <c r="Q163">
        <v>1961602.78</v>
      </c>
      <c r="R163">
        <v>345682.71</v>
      </c>
      <c r="T163" s="301">
        <v>216964.93</v>
      </c>
      <c r="W163" s="301">
        <v>481873</v>
      </c>
      <c r="Y163">
        <v>575538</v>
      </c>
      <c r="AB163">
        <v>48528.91</v>
      </c>
      <c r="AC163">
        <v>71247.199999999997</v>
      </c>
      <c r="AE163" s="76">
        <f t="shared" si="18"/>
        <v>565156.57999999996</v>
      </c>
      <c r="AF163" s="31">
        <f t="shared" si="19"/>
        <v>0</v>
      </c>
      <c r="AG163" s="21">
        <f t="shared" si="20"/>
        <v>565156.57999999996</v>
      </c>
      <c r="AH163" s="15">
        <f t="shared" si="21"/>
        <v>698837.92999999993</v>
      </c>
      <c r="AI163" s="16">
        <f t="shared" si="22"/>
        <v>695314.11</v>
      </c>
      <c r="AJ163" s="26">
        <f t="shared" si="17"/>
        <v>3523.8199999999488</v>
      </c>
    </row>
    <row r="164" spans="1:36" x14ac:dyDescent="0.25">
      <c r="A164" s="1" t="s">
        <v>505</v>
      </c>
      <c r="B164" s="1" t="s">
        <v>506</v>
      </c>
      <c r="C164" s="66">
        <v>2505</v>
      </c>
      <c r="D164" s="67" t="s">
        <v>1225</v>
      </c>
      <c r="E164" t="s">
        <v>3148</v>
      </c>
      <c r="F164" s="301">
        <v>541115.65</v>
      </c>
      <c r="G164" s="301">
        <v>0</v>
      </c>
      <c r="H164" s="301">
        <v>63285.56</v>
      </c>
      <c r="I164">
        <v>745735.39</v>
      </c>
      <c r="J164">
        <v>169334.5</v>
      </c>
      <c r="N164" s="301">
        <v>566.04</v>
      </c>
      <c r="Q164">
        <v>969753.64</v>
      </c>
      <c r="R164">
        <v>633085.80000000005</v>
      </c>
      <c r="T164" s="301">
        <v>49202.78</v>
      </c>
      <c r="W164" s="301">
        <v>234270</v>
      </c>
      <c r="X164" s="301">
        <v>6000</v>
      </c>
      <c r="Y164">
        <v>288921</v>
      </c>
      <c r="AB164">
        <v>72231.509999999995</v>
      </c>
      <c r="AC164">
        <v>31165.56</v>
      </c>
      <c r="AE164" s="76">
        <f t="shared" si="18"/>
        <v>604401.21</v>
      </c>
      <c r="AF164" s="31">
        <f t="shared" si="19"/>
        <v>566.04</v>
      </c>
      <c r="AG164" s="21">
        <f t="shared" si="20"/>
        <v>603835.16999999993</v>
      </c>
      <c r="AH164" s="15">
        <f t="shared" si="21"/>
        <v>289472.78000000003</v>
      </c>
      <c r="AI164" s="16">
        <f t="shared" si="22"/>
        <v>392318.07</v>
      </c>
      <c r="AJ164" s="26">
        <f t="shared" si="17"/>
        <v>-102845.28999999998</v>
      </c>
    </row>
    <row r="165" spans="1:36" x14ac:dyDescent="0.25">
      <c r="A165" s="1" t="s">
        <v>505</v>
      </c>
      <c r="B165" s="1" t="s">
        <v>506</v>
      </c>
      <c r="C165" s="66">
        <v>3733</v>
      </c>
      <c r="D165" s="67" t="s">
        <v>1226</v>
      </c>
      <c r="E165" t="s">
        <v>3149</v>
      </c>
      <c r="F165" s="301">
        <v>1070646.74</v>
      </c>
      <c r="G165" s="301">
        <v>0</v>
      </c>
      <c r="H165" s="301">
        <v>49845.74</v>
      </c>
      <c r="I165">
        <v>71926.75</v>
      </c>
      <c r="J165">
        <v>240537.72</v>
      </c>
      <c r="N165" s="301">
        <v>250.4</v>
      </c>
      <c r="Q165">
        <v>148508.89000000001</v>
      </c>
      <c r="R165">
        <v>1315994.6399999999</v>
      </c>
      <c r="T165" s="301">
        <v>153797.56</v>
      </c>
      <c r="W165" s="301">
        <v>415470</v>
      </c>
      <c r="X165" s="301">
        <v>6000</v>
      </c>
      <c r="Y165">
        <v>498011</v>
      </c>
      <c r="AB165">
        <v>100940.36</v>
      </c>
      <c r="AC165">
        <v>6436.68</v>
      </c>
      <c r="AE165" s="76">
        <f t="shared" si="18"/>
        <v>1120492.48</v>
      </c>
      <c r="AF165" s="31">
        <f t="shared" si="19"/>
        <v>250.4</v>
      </c>
      <c r="AG165" s="21">
        <f t="shared" si="20"/>
        <v>1120242.08</v>
      </c>
      <c r="AH165" s="15">
        <f t="shared" si="21"/>
        <v>575267.56000000006</v>
      </c>
      <c r="AI165" s="16">
        <f t="shared" si="22"/>
        <v>605388.04</v>
      </c>
      <c r="AJ165" s="26">
        <f t="shared" si="17"/>
        <v>-30120.479999999981</v>
      </c>
    </row>
    <row r="166" spans="1:36" x14ac:dyDescent="0.25">
      <c r="A166" s="1" t="s">
        <v>505</v>
      </c>
      <c r="B166" s="1" t="s">
        <v>506</v>
      </c>
      <c r="C166" s="66">
        <v>5221</v>
      </c>
      <c r="D166" s="67" t="s">
        <v>1227</v>
      </c>
      <c r="E166" t="s">
        <v>3150</v>
      </c>
      <c r="F166" s="301">
        <v>739978.11</v>
      </c>
      <c r="G166" s="301">
        <v>0</v>
      </c>
      <c r="H166" s="301">
        <v>50042.02</v>
      </c>
      <c r="I166">
        <v>91807.22</v>
      </c>
      <c r="J166">
        <v>530319.15</v>
      </c>
      <c r="K166" s="301">
        <v>8200</v>
      </c>
      <c r="N166" s="301">
        <v>26.53</v>
      </c>
      <c r="Q166">
        <v>-410467.24</v>
      </c>
      <c r="R166">
        <v>1954472.19</v>
      </c>
      <c r="T166" s="301">
        <v>143993.93</v>
      </c>
      <c r="W166" s="301">
        <v>501220</v>
      </c>
      <c r="X166" s="301">
        <v>6000</v>
      </c>
      <c r="Y166">
        <v>588113</v>
      </c>
      <c r="AB166">
        <v>134277.97</v>
      </c>
      <c r="AC166">
        <v>34928.94</v>
      </c>
      <c r="AE166" s="76">
        <f t="shared" si="18"/>
        <v>790020.13</v>
      </c>
      <c r="AF166" s="31">
        <f t="shared" si="19"/>
        <v>8226.5300000000007</v>
      </c>
      <c r="AG166" s="21">
        <f t="shared" si="20"/>
        <v>781793.6</v>
      </c>
      <c r="AH166" s="15">
        <f t="shared" si="21"/>
        <v>651213.92999999993</v>
      </c>
      <c r="AI166" s="16">
        <f t="shared" si="22"/>
        <v>757319.90999999992</v>
      </c>
      <c r="AJ166" s="26">
        <f t="shared" si="17"/>
        <v>-106105.97999999998</v>
      </c>
    </row>
    <row r="167" spans="1:36" x14ac:dyDescent="0.25">
      <c r="A167" s="1" t="s">
        <v>505</v>
      </c>
      <c r="B167" s="1" t="s">
        <v>506</v>
      </c>
      <c r="C167" s="66">
        <v>2747</v>
      </c>
      <c r="D167" s="67" t="s">
        <v>1228</v>
      </c>
      <c r="E167" t="s">
        <v>3151</v>
      </c>
      <c r="F167" s="301">
        <v>900804.26</v>
      </c>
      <c r="G167" s="301">
        <v>0</v>
      </c>
      <c r="H167" s="301">
        <v>27400.54</v>
      </c>
      <c r="I167">
        <v>361033.18</v>
      </c>
      <c r="J167">
        <v>28017.47</v>
      </c>
      <c r="K167" s="301">
        <v>12300</v>
      </c>
      <c r="N167" s="301">
        <v>725.52</v>
      </c>
      <c r="Q167">
        <v>-258143.61</v>
      </c>
      <c r="R167">
        <v>1659140.58</v>
      </c>
      <c r="T167" s="301">
        <v>64322.84</v>
      </c>
      <c r="U167" s="301">
        <v>10500</v>
      </c>
      <c r="W167" s="301">
        <v>325990</v>
      </c>
      <c r="X167" s="301">
        <v>6000</v>
      </c>
      <c r="Y167">
        <v>390213</v>
      </c>
      <c r="AB167">
        <v>186680.16</v>
      </c>
      <c r="AC167">
        <v>18872.759999999998</v>
      </c>
      <c r="AE167" s="76">
        <f t="shared" si="18"/>
        <v>928204.80000000005</v>
      </c>
      <c r="AF167" s="31">
        <f t="shared" si="19"/>
        <v>13025.52</v>
      </c>
      <c r="AG167" s="21">
        <f t="shared" si="20"/>
        <v>915179.28</v>
      </c>
      <c r="AH167" s="15">
        <f t="shared" si="21"/>
        <v>406812.83999999997</v>
      </c>
      <c r="AI167" s="16">
        <f t="shared" si="22"/>
        <v>595765.92000000004</v>
      </c>
      <c r="AJ167" s="26">
        <f t="shared" si="17"/>
        <v>-188953.08000000007</v>
      </c>
    </row>
    <row r="168" spans="1:36" x14ac:dyDescent="0.25">
      <c r="A168" s="1" t="s">
        <v>505</v>
      </c>
      <c r="B168" s="1" t="s">
        <v>506</v>
      </c>
      <c r="C168" s="66">
        <v>3860</v>
      </c>
      <c r="D168" s="67" t="s">
        <v>1229</v>
      </c>
      <c r="E168" t="s">
        <v>3152</v>
      </c>
      <c r="F168" s="301">
        <v>216559.04</v>
      </c>
      <c r="G168" s="301">
        <v>0</v>
      </c>
      <c r="H168" s="301">
        <v>108327.84</v>
      </c>
      <c r="I168">
        <v>214371.74</v>
      </c>
      <c r="J168">
        <v>145292.25</v>
      </c>
      <c r="N168" s="301">
        <v>325.51</v>
      </c>
      <c r="Q168">
        <v>-2633095.4700000002</v>
      </c>
      <c r="R168">
        <v>3430123.36</v>
      </c>
      <c r="T168" s="301">
        <v>105118.96</v>
      </c>
      <c r="W168" s="301">
        <v>529640</v>
      </c>
      <c r="X168" s="301">
        <v>2000</v>
      </c>
      <c r="Y168">
        <v>607279</v>
      </c>
      <c r="AB168">
        <v>112243.86</v>
      </c>
      <c r="AC168">
        <v>20431.48</v>
      </c>
      <c r="AE168" s="76">
        <f t="shared" si="18"/>
        <v>324886.88</v>
      </c>
      <c r="AF168" s="31">
        <f t="shared" si="19"/>
        <v>325.51</v>
      </c>
      <c r="AG168" s="21">
        <f t="shared" si="20"/>
        <v>324561.37</v>
      </c>
      <c r="AH168" s="15">
        <f t="shared" si="21"/>
        <v>636758.96</v>
      </c>
      <c r="AI168" s="16">
        <f t="shared" si="22"/>
        <v>739954.34</v>
      </c>
      <c r="AJ168" s="26">
        <f t="shared" si="17"/>
        <v>-103195.38</v>
      </c>
    </row>
    <row r="169" spans="1:36" x14ac:dyDescent="0.25">
      <c r="A169" s="1" t="s">
        <v>509</v>
      </c>
      <c r="B169" s="1" t="s">
        <v>510</v>
      </c>
      <c r="C169" s="66">
        <v>992</v>
      </c>
      <c r="D169" s="67" t="s">
        <v>1230</v>
      </c>
      <c r="E169" t="s">
        <v>3153</v>
      </c>
      <c r="F169" s="301">
        <v>455957.42</v>
      </c>
      <c r="G169" s="301">
        <v>0</v>
      </c>
      <c r="H169" s="301">
        <v>82202.960000000006</v>
      </c>
      <c r="I169">
        <v>414687.75</v>
      </c>
      <c r="J169">
        <v>101814.13</v>
      </c>
      <c r="N169" s="301">
        <v>875.56</v>
      </c>
      <c r="Q169">
        <v>915401.62</v>
      </c>
      <c r="T169" s="301">
        <v>658718.9</v>
      </c>
      <c r="W169" s="301">
        <v>241340</v>
      </c>
      <c r="X169" s="301">
        <v>3500</v>
      </c>
      <c r="Y169">
        <v>337643</v>
      </c>
      <c r="Z169">
        <v>3000</v>
      </c>
      <c r="AB169">
        <v>71022.600000000006</v>
      </c>
      <c r="AC169">
        <v>5550.72</v>
      </c>
      <c r="AE169" s="76">
        <f t="shared" si="18"/>
        <v>538160.38</v>
      </c>
      <c r="AF169" s="31">
        <f t="shared" si="19"/>
        <v>875.56</v>
      </c>
      <c r="AG169" s="21">
        <f t="shared" si="20"/>
        <v>537284.81999999995</v>
      </c>
      <c r="AH169" s="15">
        <f t="shared" si="21"/>
        <v>903558.9</v>
      </c>
      <c r="AI169" s="16">
        <f t="shared" si="22"/>
        <v>417216.31999999995</v>
      </c>
      <c r="AJ169" s="26">
        <f t="shared" si="17"/>
        <v>486342.58000000007</v>
      </c>
    </row>
    <row r="170" spans="1:36" x14ac:dyDescent="0.25">
      <c r="A170" s="1" t="s">
        <v>509</v>
      </c>
      <c r="B170" s="1" t="s">
        <v>510</v>
      </c>
      <c r="C170" s="66">
        <v>5690</v>
      </c>
      <c r="D170" s="67" t="s">
        <v>1231</v>
      </c>
      <c r="E170" t="s">
        <v>3154</v>
      </c>
      <c r="F170" s="301">
        <v>673937.3</v>
      </c>
      <c r="G170" s="301">
        <v>0</v>
      </c>
      <c r="H170" s="301">
        <v>61714.38</v>
      </c>
      <c r="I170">
        <v>153268.57</v>
      </c>
      <c r="J170">
        <v>533094.69999999995</v>
      </c>
      <c r="N170" s="301">
        <v>365.95</v>
      </c>
      <c r="Q170">
        <v>1261350.3999999999</v>
      </c>
      <c r="T170" s="301">
        <v>457946.58</v>
      </c>
      <c r="W170" s="301">
        <v>327320</v>
      </c>
      <c r="X170" s="301">
        <v>7000</v>
      </c>
      <c r="Y170">
        <v>466571.84</v>
      </c>
      <c r="AB170">
        <v>47578.32</v>
      </c>
      <c r="AC170">
        <v>27010.32</v>
      </c>
      <c r="AE170" s="76">
        <f t="shared" si="18"/>
        <v>735651.68</v>
      </c>
      <c r="AF170" s="31">
        <f t="shared" si="19"/>
        <v>365.95</v>
      </c>
      <c r="AG170" s="21">
        <f t="shared" si="20"/>
        <v>735285.7300000001</v>
      </c>
      <c r="AH170" s="15">
        <f t="shared" si="21"/>
        <v>792266.58000000007</v>
      </c>
      <c r="AI170" s="16">
        <f t="shared" si="22"/>
        <v>541160.48</v>
      </c>
      <c r="AJ170" s="26">
        <f t="shared" si="17"/>
        <v>251106.10000000009</v>
      </c>
    </row>
    <row r="171" spans="1:36" x14ac:dyDescent="0.25">
      <c r="A171" s="1" t="s">
        <v>509</v>
      </c>
      <c r="B171" s="1" t="s">
        <v>510</v>
      </c>
      <c r="C171" s="66">
        <v>3265</v>
      </c>
      <c r="D171" s="67" t="s">
        <v>1232</v>
      </c>
      <c r="E171" t="s">
        <v>3155</v>
      </c>
      <c r="F171" s="301">
        <v>233430.82</v>
      </c>
      <c r="G171" s="301">
        <v>0</v>
      </c>
      <c r="H171" s="301">
        <v>51846.400000000001</v>
      </c>
      <c r="I171">
        <v>354875.03</v>
      </c>
      <c r="J171">
        <v>652545.34</v>
      </c>
      <c r="N171" s="301">
        <v>0</v>
      </c>
      <c r="Q171">
        <v>1190014.76</v>
      </c>
      <c r="T171" s="301">
        <v>358855.5</v>
      </c>
      <c r="W171" s="301">
        <v>296990</v>
      </c>
      <c r="X171" s="301">
        <v>4000</v>
      </c>
      <c r="Y171">
        <v>398144</v>
      </c>
      <c r="AB171">
        <v>67735.45</v>
      </c>
      <c r="AC171">
        <v>13413.22</v>
      </c>
      <c r="AE171" s="76">
        <f t="shared" si="18"/>
        <v>285277.22000000003</v>
      </c>
      <c r="AF171" s="31">
        <f t="shared" si="19"/>
        <v>0</v>
      </c>
      <c r="AG171" s="21">
        <f t="shared" si="20"/>
        <v>285277.22000000003</v>
      </c>
      <c r="AH171" s="15">
        <f t="shared" si="21"/>
        <v>659845.5</v>
      </c>
      <c r="AI171" s="16">
        <f t="shared" si="22"/>
        <v>479292.67</v>
      </c>
      <c r="AJ171" s="26">
        <f t="shared" si="17"/>
        <v>180552.83000000002</v>
      </c>
    </row>
    <row r="172" spans="1:36" x14ac:dyDescent="0.25">
      <c r="A172" s="1" t="s">
        <v>509</v>
      </c>
      <c r="B172" s="1" t="s">
        <v>510</v>
      </c>
      <c r="C172" s="66">
        <v>5131</v>
      </c>
      <c r="D172" s="67" t="s">
        <v>1233</v>
      </c>
      <c r="E172" t="s">
        <v>3156</v>
      </c>
      <c r="F172" s="301">
        <v>662284.56999999995</v>
      </c>
      <c r="G172" s="301">
        <v>0</v>
      </c>
      <c r="H172" s="301">
        <v>10855.05</v>
      </c>
      <c r="I172">
        <v>88548.86</v>
      </c>
      <c r="J172">
        <v>13452.07</v>
      </c>
      <c r="N172" s="301">
        <v>883.6</v>
      </c>
      <c r="Q172">
        <v>722298.2</v>
      </c>
      <c r="T172" s="301">
        <v>345699.5</v>
      </c>
      <c r="W172" s="301">
        <v>449950</v>
      </c>
      <c r="X172" s="301">
        <v>7000</v>
      </c>
      <c r="Y172">
        <v>562177</v>
      </c>
      <c r="AA172">
        <v>6000</v>
      </c>
      <c r="AB172">
        <v>73400.67</v>
      </c>
      <c r="AC172">
        <v>29375.58</v>
      </c>
      <c r="AE172" s="76">
        <f t="shared" si="18"/>
        <v>673139.62</v>
      </c>
      <c r="AF172" s="31">
        <f t="shared" si="19"/>
        <v>883.6</v>
      </c>
      <c r="AG172" s="21">
        <f t="shared" si="20"/>
        <v>672256.02</v>
      </c>
      <c r="AH172" s="15">
        <f t="shared" si="21"/>
        <v>802649.5</v>
      </c>
      <c r="AI172" s="16">
        <f t="shared" si="22"/>
        <v>670953.25</v>
      </c>
      <c r="AJ172" s="26">
        <f t="shared" si="17"/>
        <v>131696.25</v>
      </c>
    </row>
    <row r="173" spans="1:36" x14ac:dyDescent="0.25">
      <c r="A173" s="1" t="s">
        <v>509</v>
      </c>
      <c r="B173" s="1" t="s">
        <v>510</v>
      </c>
      <c r="C173" s="66">
        <v>3470</v>
      </c>
      <c r="D173" s="67" t="s">
        <v>1234</v>
      </c>
      <c r="E173" t="s">
        <v>3157</v>
      </c>
      <c r="F173" s="301">
        <v>1165389.58</v>
      </c>
      <c r="G173" s="301">
        <v>0</v>
      </c>
      <c r="H173" s="301">
        <v>165102.91</v>
      </c>
      <c r="I173">
        <v>60154</v>
      </c>
      <c r="J173">
        <v>338492.92</v>
      </c>
      <c r="N173" s="301">
        <v>22.47</v>
      </c>
      <c r="Q173">
        <v>1516605.12</v>
      </c>
      <c r="T173" s="301">
        <v>497102.02</v>
      </c>
      <c r="W173" s="301">
        <v>382150</v>
      </c>
      <c r="X173" s="301">
        <v>6500</v>
      </c>
      <c r="Y173">
        <v>495873</v>
      </c>
      <c r="Z173">
        <v>4500</v>
      </c>
      <c r="AB173">
        <v>61874.12</v>
      </c>
      <c r="AC173">
        <v>28375.58</v>
      </c>
      <c r="AE173" s="76">
        <f t="shared" si="18"/>
        <v>1330492.49</v>
      </c>
      <c r="AF173" s="31">
        <f t="shared" si="19"/>
        <v>22.47</v>
      </c>
      <c r="AG173" s="21">
        <f t="shared" si="20"/>
        <v>1330470.02</v>
      </c>
      <c r="AH173" s="15">
        <f t="shared" si="21"/>
        <v>885752.02</v>
      </c>
      <c r="AI173" s="16">
        <f t="shared" si="22"/>
        <v>590622.69999999995</v>
      </c>
      <c r="AJ173" s="26">
        <f t="shared" si="17"/>
        <v>295129.32000000007</v>
      </c>
    </row>
    <row r="174" spans="1:36" x14ac:dyDescent="0.25">
      <c r="A174" s="1" t="s">
        <v>509</v>
      </c>
      <c r="B174" s="1" t="s">
        <v>510</v>
      </c>
      <c r="C174" s="66">
        <v>6314</v>
      </c>
      <c r="D174" s="67" t="s">
        <v>1235</v>
      </c>
      <c r="E174" t="s">
        <v>3158</v>
      </c>
      <c r="F174" s="301">
        <v>680582.62</v>
      </c>
      <c r="G174" s="301">
        <v>0</v>
      </c>
      <c r="H174" s="301">
        <v>23012.94</v>
      </c>
      <c r="I174">
        <v>353955.7</v>
      </c>
      <c r="J174">
        <v>157965.94</v>
      </c>
      <c r="N174" s="301">
        <v>412.27</v>
      </c>
      <c r="Q174">
        <v>1064877.83</v>
      </c>
      <c r="T174" s="301">
        <v>555476.5</v>
      </c>
      <c r="W174" s="301">
        <v>358380</v>
      </c>
      <c r="X174" s="301">
        <v>7000</v>
      </c>
      <c r="Y174">
        <v>554077.92000000004</v>
      </c>
      <c r="AB174">
        <v>107602.42</v>
      </c>
      <c r="AC174">
        <v>17661.560000000001</v>
      </c>
      <c r="AE174" s="76">
        <f t="shared" si="18"/>
        <v>703595.55999999994</v>
      </c>
      <c r="AF174" s="31">
        <f t="shared" si="19"/>
        <v>412.27</v>
      </c>
      <c r="AG174" s="21">
        <f t="shared" si="20"/>
        <v>703183.28999999992</v>
      </c>
      <c r="AH174" s="15">
        <f t="shared" si="21"/>
        <v>920856.5</v>
      </c>
      <c r="AI174" s="16">
        <f t="shared" si="22"/>
        <v>679341.90000000014</v>
      </c>
      <c r="AJ174" s="26">
        <f t="shared" si="17"/>
        <v>241514.59999999986</v>
      </c>
    </row>
    <row r="175" spans="1:36" x14ac:dyDescent="0.25">
      <c r="A175" s="1" t="s">
        <v>513</v>
      </c>
      <c r="B175" s="1" t="s">
        <v>514</v>
      </c>
      <c r="C175" s="66">
        <v>4818</v>
      </c>
      <c r="D175" s="67" t="s">
        <v>1236</v>
      </c>
      <c r="E175" t="s">
        <v>3159</v>
      </c>
      <c r="F175" s="301">
        <v>880513.55</v>
      </c>
      <c r="G175" s="301">
        <v>15200</v>
      </c>
      <c r="H175" s="301">
        <v>241643.69</v>
      </c>
      <c r="I175">
        <v>105757.87</v>
      </c>
      <c r="J175">
        <v>140666.79999999999</v>
      </c>
      <c r="N175" s="301">
        <v>101.73</v>
      </c>
      <c r="Q175">
        <v>-282522.40000000002</v>
      </c>
      <c r="R175">
        <v>1908740.29</v>
      </c>
      <c r="T175" s="301">
        <v>12875.79</v>
      </c>
      <c r="U175" s="301">
        <v>66000</v>
      </c>
      <c r="W175" s="301">
        <v>343340</v>
      </c>
      <c r="Y175">
        <v>468314</v>
      </c>
      <c r="AB175">
        <v>83212.66</v>
      </c>
      <c r="AC175">
        <v>9314.34</v>
      </c>
      <c r="AE175" s="76">
        <f t="shared" si="18"/>
        <v>1137357.24</v>
      </c>
      <c r="AF175" s="31">
        <f t="shared" si="19"/>
        <v>101.73</v>
      </c>
      <c r="AG175" s="21">
        <f t="shared" si="20"/>
        <v>1137255.51</v>
      </c>
      <c r="AH175" s="15">
        <f t="shared" si="21"/>
        <v>422215.79000000004</v>
      </c>
      <c r="AI175" s="16">
        <f t="shared" si="22"/>
        <v>560841</v>
      </c>
      <c r="AJ175" s="26">
        <f t="shared" si="17"/>
        <v>-138625.20999999996</v>
      </c>
    </row>
    <row r="176" spans="1:36" x14ac:dyDescent="0.25">
      <c r="A176" s="1" t="s">
        <v>513</v>
      </c>
      <c r="B176" s="1" t="s">
        <v>514</v>
      </c>
      <c r="C176" s="66">
        <v>3493</v>
      </c>
      <c r="D176" s="67" t="s">
        <v>1237</v>
      </c>
      <c r="E176" t="s">
        <v>3160</v>
      </c>
      <c r="F176" s="301">
        <v>647753.93000000005</v>
      </c>
      <c r="G176" s="301">
        <v>12000</v>
      </c>
      <c r="H176" s="301">
        <v>165932.79</v>
      </c>
      <c r="I176">
        <v>296504.36</v>
      </c>
      <c r="J176">
        <v>123595.52</v>
      </c>
      <c r="N176" s="301">
        <v>525.73</v>
      </c>
      <c r="Q176">
        <v>-625494.52</v>
      </c>
      <c r="R176">
        <v>2036218.61</v>
      </c>
      <c r="T176" s="301">
        <v>79648.679999999993</v>
      </c>
      <c r="U176" s="301">
        <v>108000</v>
      </c>
      <c r="W176" s="301">
        <v>265164.25</v>
      </c>
      <c r="Y176">
        <v>348704</v>
      </c>
      <c r="AB176">
        <v>111760.71</v>
      </c>
      <c r="AC176">
        <v>22351.439999999999</v>
      </c>
      <c r="AE176" s="76">
        <f t="shared" si="18"/>
        <v>825686.72000000009</v>
      </c>
      <c r="AF176" s="31">
        <f t="shared" si="19"/>
        <v>525.73</v>
      </c>
      <c r="AG176" s="21">
        <f t="shared" si="20"/>
        <v>825160.99000000011</v>
      </c>
      <c r="AH176" s="15">
        <f t="shared" si="21"/>
        <v>452812.93</v>
      </c>
      <c r="AI176" s="16">
        <f t="shared" si="22"/>
        <v>482816.15</v>
      </c>
      <c r="AJ176" s="26">
        <f t="shared" si="17"/>
        <v>-30003.22000000003</v>
      </c>
    </row>
    <row r="177" spans="1:36" x14ac:dyDescent="0.25">
      <c r="A177" s="1" t="s">
        <v>513</v>
      </c>
      <c r="B177" s="1" t="s">
        <v>514</v>
      </c>
      <c r="C177" s="66">
        <v>2171</v>
      </c>
      <c r="D177" s="67" t="s">
        <v>1238</v>
      </c>
      <c r="E177" t="s">
        <v>3161</v>
      </c>
      <c r="F177" s="301">
        <v>617359.47</v>
      </c>
      <c r="G177" s="301">
        <v>0</v>
      </c>
      <c r="H177" s="301">
        <v>228379.12</v>
      </c>
      <c r="I177">
        <v>10</v>
      </c>
      <c r="J177">
        <v>120297.45</v>
      </c>
      <c r="N177" s="301">
        <v>37.380000000000003</v>
      </c>
      <c r="Q177">
        <v>-1444997.47</v>
      </c>
      <c r="R177">
        <v>2581996.2400000002</v>
      </c>
      <c r="T177" s="301">
        <v>35859.620000000003</v>
      </c>
      <c r="W177" s="301">
        <v>224280</v>
      </c>
      <c r="Y177">
        <v>299924</v>
      </c>
      <c r="AB177">
        <v>49872.87</v>
      </c>
      <c r="AC177">
        <v>10882.86</v>
      </c>
      <c r="AE177" s="76">
        <f t="shared" si="18"/>
        <v>845738.59</v>
      </c>
      <c r="AF177" s="31">
        <f t="shared" si="19"/>
        <v>37.380000000000003</v>
      </c>
      <c r="AG177" s="21">
        <f t="shared" si="20"/>
        <v>845701.21</v>
      </c>
      <c r="AH177" s="15">
        <f t="shared" si="21"/>
        <v>260139.62</v>
      </c>
      <c r="AI177" s="16">
        <f t="shared" si="22"/>
        <v>360679.73</v>
      </c>
      <c r="AJ177" s="26">
        <f t="shared" si="17"/>
        <v>-100540.10999999999</v>
      </c>
    </row>
    <row r="178" spans="1:36" x14ac:dyDescent="0.25">
      <c r="A178" s="1" t="s">
        <v>513</v>
      </c>
      <c r="B178" s="1" t="s">
        <v>514</v>
      </c>
      <c r="C178" s="66">
        <v>4974</v>
      </c>
      <c r="D178" s="67" t="s">
        <v>1239</v>
      </c>
      <c r="E178" t="s">
        <v>3162</v>
      </c>
      <c r="F178" s="301">
        <v>348128.49</v>
      </c>
      <c r="G178" s="301">
        <v>13500</v>
      </c>
      <c r="H178" s="301">
        <v>319644.45</v>
      </c>
      <c r="I178">
        <v>21295.75</v>
      </c>
      <c r="J178">
        <v>335082.34999999998</v>
      </c>
      <c r="N178" s="301">
        <v>913.36</v>
      </c>
      <c r="Q178">
        <v>213498.97</v>
      </c>
      <c r="R178">
        <v>1442473.15</v>
      </c>
      <c r="S178" s="301">
        <v>27.61</v>
      </c>
      <c r="T178" s="301">
        <v>67727.12</v>
      </c>
      <c r="W178" s="301">
        <v>258120</v>
      </c>
      <c r="Y178">
        <v>348106</v>
      </c>
      <c r="AB178">
        <v>212808.47</v>
      </c>
      <c r="AC178">
        <v>95387.199999999997</v>
      </c>
      <c r="AE178" s="76">
        <f t="shared" si="18"/>
        <v>681272.94</v>
      </c>
      <c r="AF178" s="31">
        <f t="shared" si="19"/>
        <v>913.36</v>
      </c>
      <c r="AG178" s="21">
        <f t="shared" si="20"/>
        <v>680359.58</v>
      </c>
      <c r="AH178" s="15">
        <f t="shared" si="21"/>
        <v>325874.73</v>
      </c>
      <c r="AI178" s="16">
        <f t="shared" si="22"/>
        <v>656301.66999999993</v>
      </c>
      <c r="AJ178" s="26">
        <f t="shared" si="17"/>
        <v>-330426.93999999994</v>
      </c>
    </row>
    <row r="179" spans="1:36" x14ac:dyDescent="0.25">
      <c r="A179" s="1" t="s">
        <v>513</v>
      </c>
      <c r="B179" s="1" t="s">
        <v>514</v>
      </c>
      <c r="C179" s="66">
        <v>2190</v>
      </c>
      <c r="D179" s="67" t="s">
        <v>1240</v>
      </c>
      <c r="E179" t="s">
        <v>3163</v>
      </c>
      <c r="F179" s="301">
        <v>626012.46</v>
      </c>
      <c r="G179" s="301">
        <v>8800</v>
      </c>
      <c r="H179" s="301">
        <v>21575.89</v>
      </c>
      <c r="I179">
        <v>86017.08</v>
      </c>
      <c r="J179">
        <v>78170.11</v>
      </c>
      <c r="N179" s="301">
        <v>0</v>
      </c>
      <c r="Q179">
        <v>-725814.17</v>
      </c>
      <c r="R179">
        <v>1708773.29</v>
      </c>
      <c r="T179" s="301">
        <v>29714.37</v>
      </c>
      <c r="W179" s="301">
        <v>171680</v>
      </c>
      <c r="Y179">
        <v>215202</v>
      </c>
      <c r="AB179">
        <v>66710.89</v>
      </c>
      <c r="AC179">
        <v>28177.56</v>
      </c>
      <c r="AE179" s="76">
        <f t="shared" si="18"/>
        <v>656388.35</v>
      </c>
      <c r="AF179" s="31">
        <f t="shared" si="19"/>
        <v>0</v>
      </c>
      <c r="AG179" s="21">
        <f t="shared" si="20"/>
        <v>656388.35</v>
      </c>
      <c r="AH179" s="15">
        <f t="shared" si="21"/>
        <v>201394.37</v>
      </c>
      <c r="AI179" s="16">
        <f t="shared" si="22"/>
        <v>310090.45</v>
      </c>
      <c r="AJ179" s="26">
        <f t="shared" si="17"/>
        <v>-108696.08000000002</v>
      </c>
    </row>
    <row r="180" spans="1:36" x14ac:dyDescent="0.25">
      <c r="A180" s="1" t="s">
        <v>513</v>
      </c>
      <c r="B180" s="1" t="s">
        <v>514</v>
      </c>
      <c r="C180" s="66">
        <v>3183</v>
      </c>
      <c r="D180" s="67" t="s">
        <v>1241</v>
      </c>
      <c r="E180" t="s">
        <v>3164</v>
      </c>
      <c r="F180" s="301">
        <v>369824.57</v>
      </c>
      <c r="G180" s="301">
        <v>11600</v>
      </c>
      <c r="H180" s="301">
        <v>197716.43</v>
      </c>
      <c r="I180">
        <v>13928.17</v>
      </c>
      <c r="J180">
        <v>19661</v>
      </c>
      <c r="N180" s="301">
        <v>0</v>
      </c>
      <c r="Q180">
        <v>-833970.31</v>
      </c>
      <c r="R180">
        <v>1572242.02</v>
      </c>
      <c r="T180" s="301">
        <v>60568.01</v>
      </c>
      <c r="W180" s="301">
        <v>262880</v>
      </c>
      <c r="Y180">
        <v>337284</v>
      </c>
      <c r="AB180">
        <v>47838.01</v>
      </c>
      <c r="AC180">
        <v>2117.54</v>
      </c>
      <c r="AE180" s="76">
        <f t="shared" si="18"/>
        <v>579141</v>
      </c>
      <c r="AF180" s="31">
        <f t="shared" si="19"/>
        <v>0</v>
      </c>
      <c r="AG180" s="21">
        <f t="shared" si="20"/>
        <v>579141</v>
      </c>
      <c r="AH180" s="15">
        <f t="shared" si="21"/>
        <v>323448.01</v>
      </c>
      <c r="AI180" s="16">
        <f t="shared" si="22"/>
        <v>387239.55</v>
      </c>
      <c r="AJ180" s="26">
        <f t="shared" si="17"/>
        <v>-63791.539999999979</v>
      </c>
    </row>
    <row r="181" spans="1:36" x14ac:dyDescent="0.25">
      <c r="A181" s="1" t="s">
        <v>513</v>
      </c>
      <c r="B181" s="1" t="s">
        <v>514</v>
      </c>
      <c r="C181" s="66">
        <v>3642</v>
      </c>
      <c r="D181" s="67" t="s">
        <v>1242</v>
      </c>
      <c r="E181" t="s">
        <v>3165</v>
      </c>
      <c r="F181" s="301">
        <v>538617.98</v>
      </c>
      <c r="G181" s="301">
        <v>15000</v>
      </c>
      <c r="H181" s="301">
        <v>247425.7</v>
      </c>
      <c r="I181">
        <v>81511.839999999997</v>
      </c>
      <c r="J181">
        <v>230720.64000000001</v>
      </c>
      <c r="N181" s="301">
        <v>171.73</v>
      </c>
      <c r="Q181">
        <v>154820.74</v>
      </c>
      <c r="R181">
        <v>1286359.3700000001</v>
      </c>
      <c r="T181" s="301">
        <v>48612.58</v>
      </c>
      <c r="W181" s="301">
        <v>359340</v>
      </c>
      <c r="Y181">
        <v>430044</v>
      </c>
      <c r="AB181">
        <v>150284.54</v>
      </c>
      <c r="AC181">
        <v>79749.72</v>
      </c>
      <c r="AE181" s="76">
        <f t="shared" si="18"/>
        <v>801043.67999999993</v>
      </c>
      <c r="AF181" s="31">
        <f t="shared" si="19"/>
        <v>171.73</v>
      </c>
      <c r="AG181" s="21">
        <f t="shared" si="20"/>
        <v>800871.95</v>
      </c>
      <c r="AH181" s="15">
        <f t="shared" si="21"/>
        <v>407952.58</v>
      </c>
      <c r="AI181" s="16">
        <f t="shared" si="22"/>
        <v>660078.26</v>
      </c>
      <c r="AJ181" s="26">
        <f t="shared" si="17"/>
        <v>-252125.68</v>
      </c>
    </row>
    <row r="182" spans="1:36" x14ac:dyDescent="0.25">
      <c r="A182" s="1" t="s">
        <v>517</v>
      </c>
      <c r="B182" s="1" t="s">
        <v>519</v>
      </c>
      <c r="C182" s="66">
        <v>3093</v>
      </c>
      <c r="D182" s="67" t="s">
        <v>1243</v>
      </c>
      <c r="E182" t="s">
        <v>3166</v>
      </c>
      <c r="F182" s="301">
        <v>594282.79</v>
      </c>
      <c r="G182" s="301">
        <v>30254.880000000001</v>
      </c>
      <c r="H182" s="301">
        <v>57474.36</v>
      </c>
      <c r="I182">
        <v>199647.27</v>
      </c>
      <c r="J182">
        <v>75772.240000000005</v>
      </c>
      <c r="K182" s="301">
        <v>31486.47</v>
      </c>
      <c r="M182" s="301">
        <v>1107</v>
      </c>
      <c r="Q182">
        <v>-815884.01</v>
      </c>
      <c r="R182">
        <v>1621669.25</v>
      </c>
      <c r="T182" s="301">
        <v>184684.37</v>
      </c>
      <c r="W182" s="301">
        <v>163990</v>
      </c>
      <c r="X182" s="301">
        <v>63999.25</v>
      </c>
      <c r="Y182">
        <v>228828</v>
      </c>
      <c r="AB182">
        <v>49442.7</v>
      </c>
      <c r="AC182">
        <v>13072.02</v>
      </c>
      <c r="AE182" s="76">
        <f t="shared" si="18"/>
        <v>682012.03</v>
      </c>
      <c r="AF182" s="31">
        <f t="shared" si="19"/>
        <v>32593.47</v>
      </c>
      <c r="AG182" s="21">
        <f t="shared" si="20"/>
        <v>649418.56000000006</v>
      </c>
      <c r="AH182" s="15">
        <f t="shared" si="21"/>
        <v>412673.62</v>
      </c>
      <c r="AI182" s="16">
        <f t="shared" si="22"/>
        <v>291342.72000000003</v>
      </c>
      <c r="AJ182" s="26">
        <f t="shared" si="17"/>
        <v>121330.89999999997</v>
      </c>
    </row>
    <row r="183" spans="1:36" x14ac:dyDescent="0.25">
      <c r="A183" s="1" t="s">
        <v>517</v>
      </c>
      <c r="B183" s="1" t="s">
        <v>519</v>
      </c>
      <c r="C183" s="66">
        <v>2775</v>
      </c>
      <c r="D183" s="67" t="s">
        <v>1244</v>
      </c>
      <c r="E183" t="s">
        <v>3167</v>
      </c>
      <c r="F183" s="301">
        <v>290545.89</v>
      </c>
      <c r="G183" s="301">
        <v>50860</v>
      </c>
      <c r="H183" s="301">
        <v>60068.25</v>
      </c>
      <c r="I183">
        <v>168085.25</v>
      </c>
      <c r="J183">
        <v>667352.44999999995</v>
      </c>
      <c r="K183" s="301">
        <v>39685</v>
      </c>
      <c r="Q183">
        <v>-1174867.04</v>
      </c>
      <c r="R183">
        <v>2143817.25</v>
      </c>
      <c r="T183" s="301">
        <v>301369.25</v>
      </c>
      <c r="W183" s="301">
        <v>247490</v>
      </c>
      <c r="X183" s="301">
        <v>110954.75</v>
      </c>
      <c r="Y183">
        <v>291958</v>
      </c>
      <c r="AB183">
        <v>35637.01</v>
      </c>
      <c r="AC183">
        <v>42068.86</v>
      </c>
      <c r="AE183" s="76">
        <f t="shared" si="18"/>
        <v>401474.14</v>
      </c>
      <c r="AF183" s="31">
        <f t="shared" si="19"/>
        <v>39685</v>
      </c>
      <c r="AG183" s="21">
        <f t="shared" si="20"/>
        <v>361789.14</v>
      </c>
      <c r="AH183" s="15">
        <f t="shared" si="21"/>
        <v>659814</v>
      </c>
      <c r="AI183" s="16">
        <f t="shared" si="22"/>
        <v>369663.87</v>
      </c>
      <c r="AJ183" s="26">
        <f t="shared" si="17"/>
        <v>290150.13</v>
      </c>
    </row>
    <row r="184" spans="1:36" x14ac:dyDescent="0.25">
      <c r="A184" s="1" t="s">
        <v>517</v>
      </c>
      <c r="B184" s="1" t="s">
        <v>519</v>
      </c>
      <c r="C184" s="66">
        <v>2224</v>
      </c>
      <c r="D184" s="67" t="s">
        <v>1245</v>
      </c>
      <c r="E184" t="s">
        <v>3168</v>
      </c>
      <c r="F184" s="301">
        <v>417022.12</v>
      </c>
      <c r="G184" s="301">
        <v>88528</v>
      </c>
      <c r="H184" s="301">
        <v>26452.21</v>
      </c>
      <c r="I184">
        <v>2071235.21</v>
      </c>
      <c r="J184">
        <v>199491.06</v>
      </c>
      <c r="K184" s="301">
        <v>0</v>
      </c>
      <c r="Q184">
        <v>2412212.64</v>
      </c>
      <c r="R184">
        <v>309335.96999999997</v>
      </c>
      <c r="T184" s="301">
        <v>152549.5</v>
      </c>
      <c r="W184" s="301">
        <v>171200</v>
      </c>
      <c r="X184" s="301">
        <v>39183.75</v>
      </c>
      <c r="Y184">
        <v>197650</v>
      </c>
      <c r="AB184">
        <v>40106.120000000003</v>
      </c>
      <c r="AC184">
        <v>30744.639999999999</v>
      </c>
      <c r="AE184" s="76">
        <f t="shared" si="18"/>
        <v>532002.32999999996</v>
      </c>
      <c r="AF184" s="31">
        <f t="shared" si="19"/>
        <v>0</v>
      </c>
      <c r="AG184" s="21">
        <f t="shared" si="20"/>
        <v>532002.32999999996</v>
      </c>
      <c r="AH184" s="15">
        <f t="shared" si="21"/>
        <v>362933.25</v>
      </c>
      <c r="AI184" s="16">
        <f t="shared" si="22"/>
        <v>268500.76</v>
      </c>
      <c r="AJ184" s="26">
        <f t="shared" si="17"/>
        <v>94432.489999999991</v>
      </c>
    </row>
    <row r="185" spans="1:36" x14ac:dyDescent="0.25">
      <c r="A185" s="1" t="s">
        <v>517</v>
      </c>
      <c r="B185" s="1" t="s">
        <v>519</v>
      </c>
      <c r="C185" s="66">
        <v>2037</v>
      </c>
      <c r="D185" s="67" t="s">
        <v>1246</v>
      </c>
      <c r="E185" t="s">
        <v>3169</v>
      </c>
      <c r="F185" s="301">
        <v>282026.40999999997</v>
      </c>
      <c r="G185" s="301">
        <v>35737.9</v>
      </c>
      <c r="H185" s="301">
        <v>30539.07</v>
      </c>
      <c r="I185">
        <v>87936.49</v>
      </c>
      <c r="J185">
        <v>644935.32999999996</v>
      </c>
      <c r="K185" s="301">
        <v>18561</v>
      </c>
      <c r="N185" s="301">
        <v>2620</v>
      </c>
      <c r="Q185">
        <v>-590879.96</v>
      </c>
      <c r="R185">
        <v>1558084.6</v>
      </c>
      <c r="T185" s="301">
        <v>152178.07999999999</v>
      </c>
      <c r="W185" s="301">
        <v>154600</v>
      </c>
      <c r="X185" s="301">
        <v>72090.75</v>
      </c>
      <c r="Y185">
        <v>196292</v>
      </c>
      <c r="AB185">
        <v>104025.99</v>
      </c>
      <c r="AC185">
        <v>31699.74</v>
      </c>
      <c r="AE185" s="76">
        <f t="shared" si="18"/>
        <v>348303.38</v>
      </c>
      <c r="AF185" s="31">
        <f t="shared" si="19"/>
        <v>21181</v>
      </c>
      <c r="AG185" s="21">
        <f t="shared" si="20"/>
        <v>327122.38</v>
      </c>
      <c r="AH185" s="15">
        <f t="shared" si="21"/>
        <v>378868.82999999996</v>
      </c>
      <c r="AI185" s="16">
        <f t="shared" si="22"/>
        <v>332017.73</v>
      </c>
      <c r="AJ185" s="26">
        <f t="shared" si="17"/>
        <v>46851.099999999977</v>
      </c>
    </row>
    <row r="186" spans="1:36" x14ac:dyDescent="0.25">
      <c r="A186" s="1" t="s">
        <v>517</v>
      </c>
      <c r="B186" s="1" t="s">
        <v>519</v>
      </c>
      <c r="C186" s="66">
        <v>3571</v>
      </c>
      <c r="D186" s="67" t="s">
        <v>1247</v>
      </c>
      <c r="E186" t="s">
        <v>3170</v>
      </c>
      <c r="F186" s="301">
        <v>547550.89</v>
      </c>
      <c r="G186" s="301">
        <v>31000</v>
      </c>
      <c r="H186" s="301">
        <v>45193</v>
      </c>
      <c r="I186">
        <v>335375.67</v>
      </c>
      <c r="J186">
        <v>65130.67</v>
      </c>
      <c r="N186" s="301">
        <v>918</v>
      </c>
      <c r="Q186">
        <v>-1031542.62</v>
      </c>
      <c r="R186">
        <v>1939631.19</v>
      </c>
      <c r="T186" s="301">
        <v>433456.95</v>
      </c>
      <c r="W186" s="301">
        <v>287440</v>
      </c>
      <c r="Y186">
        <v>349528.8</v>
      </c>
      <c r="AB186">
        <v>191769.63</v>
      </c>
      <c r="AC186">
        <v>17767.36</v>
      </c>
      <c r="AE186" s="76">
        <f t="shared" si="18"/>
        <v>623743.89</v>
      </c>
      <c r="AF186" s="31">
        <f t="shared" si="19"/>
        <v>918</v>
      </c>
      <c r="AG186" s="21">
        <f t="shared" si="20"/>
        <v>622825.89</v>
      </c>
      <c r="AH186" s="15">
        <f t="shared" si="21"/>
        <v>720896.95</v>
      </c>
      <c r="AI186" s="16">
        <f t="shared" si="22"/>
        <v>559065.78999999992</v>
      </c>
      <c r="AJ186" s="26">
        <f t="shared" si="17"/>
        <v>161831.16000000003</v>
      </c>
    </row>
    <row r="187" spans="1:36" x14ac:dyDescent="0.25">
      <c r="A187" s="1" t="s">
        <v>517</v>
      </c>
      <c r="B187" s="1" t="s">
        <v>519</v>
      </c>
      <c r="C187" s="66">
        <v>6793</v>
      </c>
      <c r="D187" s="67" t="s">
        <v>1248</v>
      </c>
      <c r="E187" t="s">
        <v>3171</v>
      </c>
      <c r="F187" s="301">
        <v>763979.59</v>
      </c>
      <c r="G187" s="301">
        <v>113264.35</v>
      </c>
      <c r="H187" s="301">
        <v>29961.88</v>
      </c>
      <c r="I187">
        <v>98129.68</v>
      </c>
      <c r="J187">
        <v>126512.12</v>
      </c>
      <c r="K187" s="301">
        <v>32830</v>
      </c>
      <c r="N187" s="301">
        <v>610</v>
      </c>
      <c r="Q187">
        <v>-1213901.95</v>
      </c>
      <c r="R187">
        <v>2258666.42</v>
      </c>
      <c r="T187" s="301">
        <v>380181.08</v>
      </c>
      <c r="V187" s="301">
        <v>0.03</v>
      </c>
      <c r="W187" s="301">
        <v>496486</v>
      </c>
      <c r="X187" s="301">
        <v>103341.75</v>
      </c>
      <c r="Y187">
        <v>621999</v>
      </c>
      <c r="AB187">
        <v>250916.01</v>
      </c>
      <c r="AC187">
        <v>13156.15</v>
      </c>
      <c r="AD187">
        <v>3000</v>
      </c>
      <c r="AE187" s="76">
        <f t="shared" si="18"/>
        <v>907205.82</v>
      </c>
      <c r="AF187" s="31">
        <f t="shared" si="19"/>
        <v>33440</v>
      </c>
      <c r="AG187" s="21">
        <f t="shared" si="20"/>
        <v>873765.82</v>
      </c>
      <c r="AH187" s="15">
        <f t="shared" si="21"/>
        <v>980008.8600000001</v>
      </c>
      <c r="AI187" s="16">
        <f t="shared" si="22"/>
        <v>889071.16</v>
      </c>
      <c r="AJ187" s="26">
        <f t="shared" si="17"/>
        <v>90937.70000000007</v>
      </c>
    </row>
    <row r="188" spans="1:36" x14ac:dyDescent="0.25">
      <c r="A188" s="1" t="s">
        <v>517</v>
      </c>
      <c r="B188" s="1" t="s">
        <v>519</v>
      </c>
      <c r="C188" s="66">
        <v>1011</v>
      </c>
      <c r="D188" s="67" t="s">
        <v>1249</v>
      </c>
      <c r="E188" t="s">
        <v>3172</v>
      </c>
      <c r="F188" s="301">
        <v>285185.98</v>
      </c>
      <c r="G188" s="301">
        <v>43050.46</v>
      </c>
      <c r="H188" s="301">
        <v>65846.259999999995</v>
      </c>
      <c r="I188">
        <v>-49685.16</v>
      </c>
      <c r="J188">
        <v>338608.4</v>
      </c>
      <c r="K188" s="301">
        <v>48162</v>
      </c>
      <c r="Q188">
        <v>-2798713.46</v>
      </c>
      <c r="R188">
        <v>3335566.08</v>
      </c>
      <c r="T188" s="301">
        <v>157730.07999999999</v>
      </c>
      <c r="W188" s="301">
        <v>185500</v>
      </c>
      <c r="X188" s="301">
        <v>56441.25</v>
      </c>
      <c r="Y188">
        <v>232598.48</v>
      </c>
      <c r="AB188">
        <v>48185.58</v>
      </c>
      <c r="AC188">
        <v>28380.95</v>
      </c>
      <c r="AE188" s="76">
        <f t="shared" si="18"/>
        <v>394082.7</v>
      </c>
      <c r="AF188" s="31">
        <f t="shared" si="19"/>
        <v>48162</v>
      </c>
      <c r="AG188" s="21">
        <f t="shared" si="20"/>
        <v>345920.7</v>
      </c>
      <c r="AH188" s="15">
        <f t="shared" si="21"/>
        <v>399671.32999999996</v>
      </c>
      <c r="AI188" s="16">
        <f t="shared" si="22"/>
        <v>309165.01</v>
      </c>
      <c r="AJ188" s="26">
        <f t="shared" si="17"/>
        <v>90506.319999999949</v>
      </c>
    </row>
    <row r="189" spans="1:36" x14ac:dyDescent="0.25">
      <c r="A189" s="1" t="s">
        <v>517</v>
      </c>
      <c r="B189" s="1" t="s">
        <v>519</v>
      </c>
      <c r="C189" s="66">
        <v>3164</v>
      </c>
      <c r="D189" s="67" t="s">
        <v>1250</v>
      </c>
      <c r="E189" t="s">
        <v>3173</v>
      </c>
      <c r="F189" s="301">
        <v>611432.07999999996</v>
      </c>
      <c r="G189" s="301">
        <v>13200</v>
      </c>
      <c r="H189" s="301">
        <v>18529.77</v>
      </c>
      <c r="I189">
        <v>139193.93</v>
      </c>
      <c r="J189">
        <v>91720.03</v>
      </c>
      <c r="K189" s="301">
        <v>38420.769999999997</v>
      </c>
      <c r="N189" s="301">
        <v>7245</v>
      </c>
      <c r="Q189">
        <v>-1283645.3400000001</v>
      </c>
      <c r="R189">
        <v>1980732.96</v>
      </c>
      <c r="T189" s="301">
        <v>247645.97</v>
      </c>
      <c r="W189" s="301">
        <v>294310</v>
      </c>
      <c r="X189" s="301">
        <v>94177.75</v>
      </c>
      <c r="Y189">
        <v>381964</v>
      </c>
      <c r="AB189">
        <v>90064.8</v>
      </c>
      <c r="AC189">
        <v>9571.14</v>
      </c>
      <c r="AE189" s="76">
        <f t="shared" si="18"/>
        <v>643161.85</v>
      </c>
      <c r="AF189" s="31">
        <f t="shared" si="19"/>
        <v>45665.77</v>
      </c>
      <c r="AG189" s="21">
        <f t="shared" si="20"/>
        <v>597496.07999999996</v>
      </c>
      <c r="AH189" s="15">
        <f t="shared" si="21"/>
        <v>636133.72</v>
      </c>
      <c r="AI189" s="16">
        <f t="shared" si="22"/>
        <v>481599.94</v>
      </c>
      <c r="AJ189" s="26">
        <f t="shared" si="17"/>
        <v>154533.77999999997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topLeftCell="L1" zoomScale="99" zoomScaleNormal="99" workbookViewId="0">
      <selection sqref="A1:AD1048576"/>
    </sheetView>
  </sheetViews>
  <sheetFormatPr defaultRowHeight="13.8" x14ac:dyDescent="0.25"/>
  <cols>
    <col min="1" max="1" width="47.5" bestFit="1" customWidth="1"/>
  </cols>
  <sheetData>
    <row r="1" spans="1:30" x14ac:dyDescent="0.25">
      <c r="A1" t="s">
        <v>2445</v>
      </c>
      <c r="B1" t="s">
        <v>2446</v>
      </c>
      <c r="C1" t="s">
        <v>2447</v>
      </c>
      <c r="D1" t="s">
        <v>2448</v>
      </c>
      <c r="E1" t="s">
        <v>2449</v>
      </c>
      <c r="F1" t="s">
        <v>2450</v>
      </c>
      <c r="G1" t="s">
        <v>2451</v>
      </c>
      <c r="H1" t="s">
        <v>2452</v>
      </c>
      <c r="I1" t="s">
        <v>3190</v>
      </c>
      <c r="J1" t="s">
        <v>2453</v>
      </c>
      <c r="K1" t="s">
        <v>2454</v>
      </c>
      <c r="L1" t="s">
        <v>2456</v>
      </c>
      <c r="M1" t="s">
        <v>2457</v>
      </c>
      <c r="N1" t="s">
        <v>2458</v>
      </c>
      <c r="O1" t="s">
        <v>2459</v>
      </c>
      <c r="P1" t="s">
        <v>2460</v>
      </c>
      <c r="Q1" t="s">
        <v>2461</v>
      </c>
      <c r="R1" t="s">
        <v>2463</v>
      </c>
      <c r="S1" t="s">
        <v>2464</v>
      </c>
      <c r="T1" t="s">
        <v>2465</v>
      </c>
      <c r="U1" t="s">
        <v>2811</v>
      </c>
      <c r="V1" t="s">
        <v>2466</v>
      </c>
      <c r="W1" t="s">
        <v>2467</v>
      </c>
      <c r="X1" t="s">
        <v>2468</v>
      </c>
      <c r="Y1" t="s">
        <v>2469</v>
      </c>
      <c r="Z1" t="s">
        <v>2470</v>
      </c>
      <c r="AA1" t="s">
        <v>2471</v>
      </c>
      <c r="AB1" t="s">
        <v>2472</v>
      </c>
      <c r="AC1" t="s">
        <v>2594</v>
      </c>
      <c r="AD1" t="s">
        <v>2473</v>
      </c>
    </row>
    <row r="2" spans="1:30" x14ac:dyDescent="0.25">
      <c r="A2" t="s">
        <v>2474</v>
      </c>
      <c r="B2" t="s">
        <v>2475</v>
      </c>
      <c r="C2" t="s">
        <v>2476</v>
      </c>
      <c r="D2" t="s">
        <v>2477</v>
      </c>
      <c r="E2" t="s">
        <v>2478</v>
      </c>
      <c r="F2" t="s">
        <v>2479</v>
      </c>
      <c r="G2" t="s">
        <v>2480</v>
      </c>
      <c r="H2" t="s">
        <v>2481</v>
      </c>
      <c r="I2" t="s">
        <v>3191</v>
      </c>
      <c r="J2" t="s">
        <v>2482</v>
      </c>
      <c r="K2" t="s">
        <v>2483</v>
      </c>
      <c r="L2" t="s">
        <v>2485</v>
      </c>
      <c r="M2" t="s">
        <v>2486</v>
      </c>
      <c r="N2" t="s">
        <v>2487</v>
      </c>
      <c r="O2" t="s">
        <v>2488</v>
      </c>
      <c r="P2" t="s">
        <v>2489</v>
      </c>
      <c r="Q2" t="s">
        <v>2490</v>
      </c>
      <c r="R2" t="s">
        <v>2492</v>
      </c>
      <c r="S2" t="s">
        <v>2493</v>
      </c>
      <c r="T2" t="s">
        <v>2494</v>
      </c>
      <c r="U2" t="s">
        <v>2812</v>
      </c>
      <c r="V2" t="s">
        <v>2495</v>
      </c>
      <c r="W2" t="s">
        <v>2496</v>
      </c>
      <c r="X2" t="s">
        <v>2497</v>
      </c>
      <c r="Y2" t="s">
        <v>2498</v>
      </c>
      <c r="Z2" t="s">
        <v>2499</v>
      </c>
      <c r="AA2" t="s">
        <v>2500</v>
      </c>
      <c r="AB2" t="s">
        <v>2501</v>
      </c>
      <c r="AC2" t="s">
        <v>2599</v>
      </c>
      <c r="AD2" t="s">
        <v>2502</v>
      </c>
    </row>
    <row r="3" spans="1:30" x14ac:dyDescent="0.25">
      <c r="A3" t="s">
        <v>2503</v>
      </c>
      <c r="B3">
        <v>58216856.719999999</v>
      </c>
      <c r="C3">
        <v>1084143.8600000001</v>
      </c>
      <c r="D3">
        <v>18282615.829999998</v>
      </c>
      <c r="E3">
        <v>24</v>
      </c>
      <c r="F3">
        <v>102644967.78</v>
      </c>
      <c r="G3">
        <v>42465217.869999997</v>
      </c>
      <c r="H3">
        <v>2</v>
      </c>
      <c r="I3">
        <v>315400</v>
      </c>
      <c r="J3">
        <v>352900</v>
      </c>
      <c r="K3">
        <v>564606.48</v>
      </c>
      <c r="L3">
        <v>1897997.73</v>
      </c>
      <c r="M3">
        <v>304088.53999999998</v>
      </c>
      <c r="N3">
        <v>463646</v>
      </c>
      <c r="O3">
        <v>-2487546.9</v>
      </c>
      <c r="P3">
        <v>-51355723.670000002</v>
      </c>
      <c r="Q3">
        <v>276992173.44999999</v>
      </c>
      <c r="R3">
        <v>14472749.369999999</v>
      </c>
      <c r="S3">
        <v>3346410</v>
      </c>
      <c r="T3">
        <v>2864.1</v>
      </c>
      <c r="U3">
        <v>4900</v>
      </c>
      <c r="V3">
        <v>29415233.899999999</v>
      </c>
      <c r="W3">
        <v>1700044.3</v>
      </c>
      <c r="X3">
        <v>34616775.909999996</v>
      </c>
      <c r="Y3">
        <v>11780</v>
      </c>
      <c r="Z3">
        <v>66496</v>
      </c>
      <c r="AA3">
        <v>10701325.49</v>
      </c>
      <c r="AB3">
        <v>3574354.22</v>
      </c>
      <c r="AC3">
        <v>14222.8</v>
      </c>
      <c r="AD3">
        <v>351551.03</v>
      </c>
    </row>
    <row r="4" spans="1:30" x14ac:dyDescent="0.25">
      <c r="A4" t="s">
        <v>3192</v>
      </c>
      <c r="B4">
        <v>603601.86</v>
      </c>
      <c r="C4">
        <v>0</v>
      </c>
      <c r="D4">
        <v>77340.78</v>
      </c>
      <c r="F4">
        <v>133187.72</v>
      </c>
      <c r="G4">
        <v>194960.38</v>
      </c>
      <c r="K4">
        <v>6000</v>
      </c>
      <c r="L4">
        <v>50955</v>
      </c>
      <c r="M4">
        <v>360</v>
      </c>
      <c r="N4">
        <v>36000</v>
      </c>
      <c r="P4">
        <v>-1328620.31</v>
      </c>
      <c r="Q4">
        <v>2193223.69</v>
      </c>
      <c r="R4">
        <v>125752.87</v>
      </c>
      <c r="V4">
        <v>180380</v>
      </c>
      <c r="X4">
        <v>202736</v>
      </c>
      <c r="AA4">
        <v>56776.83</v>
      </c>
      <c r="AB4">
        <v>3563.68</v>
      </c>
    </row>
    <row r="5" spans="1:30" x14ac:dyDescent="0.25">
      <c r="A5" t="s">
        <v>3193</v>
      </c>
      <c r="B5">
        <v>525088.78</v>
      </c>
      <c r="C5">
        <v>0</v>
      </c>
      <c r="D5">
        <v>146046.94</v>
      </c>
      <c r="F5">
        <v>866086.59</v>
      </c>
      <c r="G5">
        <v>743782.25</v>
      </c>
      <c r="J5">
        <v>2500</v>
      </c>
      <c r="K5">
        <v>6000</v>
      </c>
      <c r="M5">
        <v>565.6</v>
      </c>
      <c r="P5">
        <v>1014425.91</v>
      </c>
      <c r="Q5">
        <v>1265427.9099999999</v>
      </c>
      <c r="R5">
        <v>88178.9</v>
      </c>
      <c r="V5">
        <v>268160</v>
      </c>
      <c r="X5">
        <v>290557</v>
      </c>
      <c r="AA5">
        <v>68270.22</v>
      </c>
      <c r="AB5">
        <v>3255.54</v>
      </c>
      <c r="AD5">
        <v>6000</v>
      </c>
    </row>
    <row r="6" spans="1:30" x14ac:dyDescent="0.25">
      <c r="A6" t="s">
        <v>3194</v>
      </c>
      <c r="B6">
        <v>428177.4</v>
      </c>
      <c r="C6">
        <v>0</v>
      </c>
      <c r="D6">
        <v>69995.92</v>
      </c>
      <c r="F6">
        <v>1010999.13</v>
      </c>
      <c r="G6">
        <v>714579.52</v>
      </c>
      <c r="J6">
        <v>3000</v>
      </c>
      <c r="K6">
        <v>6000</v>
      </c>
      <c r="L6">
        <v>53600</v>
      </c>
      <c r="M6">
        <v>1795.91</v>
      </c>
      <c r="N6">
        <v>161000</v>
      </c>
      <c r="P6">
        <v>-1367940.63</v>
      </c>
      <c r="Q6">
        <v>3482828.65</v>
      </c>
      <c r="R6">
        <v>0</v>
      </c>
      <c r="S6">
        <v>194830</v>
      </c>
      <c r="V6">
        <v>319400</v>
      </c>
      <c r="X6">
        <v>342032</v>
      </c>
      <c r="AA6">
        <v>243505.4</v>
      </c>
      <c r="AB6">
        <v>38344.559999999998</v>
      </c>
    </row>
    <row r="7" spans="1:30" x14ac:dyDescent="0.25">
      <c r="A7" t="s">
        <v>3195</v>
      </c>
      <c r="B7">
        <v>364412.92</v>
      </c>
      <c r="C7">
        <v>0</v>
      </c>
      <c r="D7">
        <v>72830.02</v>
      </c>
      <c r="F7">
        <v>247069.24</v>
      </c>
      <c r="G7">
        <v>400466.64</v>
      </c>
      <c r="J7">
        <v>2000</v>
      </c>
      <c r="K7">
        <v>54000</v>
      </c>
      <c r="L7">
        <v>25950</v>
      </c>
      <c r="M7">
        <v>11486</v>
      </c>
      <c r="P7">
        <v>-2930738.58</v>
      </c>
      <c r="Q7">
        <v>3940312</v>
      </c>
      <c r="R7">
        <v>26736.39</v>
      </c>
      <c r="T7">
        <v>14.28</v>
      </c>
      <c r="V7">
        <v>157900</v>
      </c>
      <c r="X7">
        <v>169900</v>
      </c>
      <c r="AA7">
        <v>76501.179999999993</v>
      </c>
      <c r="AB7">
        <v>30946.720000000001</v>
      </c>
      <c r="AD7">
        <v>6000</v>
      </c>
    </row>
    <row r="8" spans="1:30" x14ac:dyDescent="0.25">
      <c r="A8" t="s">
        <v>3196</v>
      </c>
      <c r="B8">
        <v>428774.18</v>
      </c>
      <c r="C8">
        <v>0</v>
      </c>
      <c r="D8">
        <v>31007.51</v>
      </c>
      <c r="F8">
        <v>296416.86</v>
      </c>
      <c r="G8">
        <v>285229.82</v>
      </c>
      <c r="I8">
        <v>194900</v>
      </c>
      <c r="J8">
        <v>2500</v>
      </c>
      <c r="K8">
        <v>12000</v>
      </c>
      <c r="P8">
        <v>-1443466.16</v>
      </c>
      <c r="Q8">
        <v>2735240.51</v>
      </c>
      <c r="R8">
        <v>10237.200000000001</v>
      </c>
      <c r="S8">
        <v>18200</v>
      </c>
      <c r="V8">
        <v>136160</v>
      </c>
      <c r="X8">
        <v>163809</v>
      </c>
      <c r="AA8">
        <v>72040.179999999993</v>
      </c>
      <c r="AB8">
        <v>3100</v>
      </c>
      <c r="AD8">
        <v>6175</v>
      </c>
    </row>
    <row r="9" spans="1:30" x14ac:dyDescent="0.25">
      <c r="A9" t="s">
        <v>3197</v>
      </c>
      <c r="B9">
        <v>217272.39</v>
      </c>
      <c r="C9">
        <v>0</v>
      </c>
      <c r="D9">
        <v>118005</v>
      </c>
      <c r="E9">
        <v>24</v>
      </c>
      <c r="F9">
        <v>757035.11</v>
      </c>
      <c r="G9">
        <v>1185812.3899999999</v>
      </c>
      <c r="K9">
        <v>12000</v>
      </c>
      <c r="L9">
        <v>110000</v>
      </c>
      <c r="P9">
        <v>-56407.8</v>
      </c>
      <c r="Q9">
        <v>2266802.89</v>
      </c>
      <c r="R9">
        <v>17692.759999999998</v>
      </c>
      <c r="V9">
        <v>109740</v>
      </c>
      <c r="X9">
        <v>127172</v>
      </c>
      <c r="AA9">
        <v>46339.6</v>
      </c>
      <c r="AB9">
        <v>4977.3599999999997</v>
      </c>
    </row>
    <row r="10" spans="1:30" x14ac:dyDescent="0.25">
      <c r="A10" t="s">
        <v>3198</v>
      </c>
      <c r="B10">
        <v>448631.15</v>
      </c>
      <c r="C10">
        <v>0</v>
      </c>
      <c r="D10">
        <v>80468.75</v>
      </c>
      <c r="F10">
        <v>936622.42</v>
      </c>
      <c r="G10">
        <v>381768.59</v>
      </c>
      <c r="K10">
        <v>6500</v>
      </c>
      <c r="M10">
        <v>0</v>
      </c>
      <c r="N10">
        <v>0</v>
      </c>
      <c r="P10">
        <v>-844981.6</v>
      </c>
      <c r="Q10">
        <v>2678016.84</v>
      </c>
      <c r="R10">
        <v>144182.24</v>
      </c>
      <c r="S10">
        <v>59320</v>
      </c>
      <c r="V10">
        <v>227200</v>
      </c>
      <c r="X10">
        <v>260532</v>
      </c>
      <c r="AA10">
        <v>111361.37</v>
      </c>
      <c r="AB10">
        <v>56605.2</v>
      </c>
      <c r="AD10">
        <v>6000</v>
      </c>
    </row>
    <row r="11" spans="1:30" x14ac:dyDescent="0.25">
      <c r="A11" t="s">
        <v>3199</v>
      </c>
      <c r="B11">
        <v>505608.23</v>
      </c>
      <c r="C11">
        <v>0</v>
      </c>
      <c r="D11">
        <v>217710.37</v>
      </c>
      <c r="F11">
        <v>1753920.72</v>
      </c>
      <c r="G11">
        <v>286796.12</v>
      </c>
      <c r="K11">
        <v>6500</v>
      </c>
      <c r="M11">
        <v>35751.4</v>
      </c>
      <c r="N11">
        <v>0</v>
      </c>
      <c r="P11">
        <v>2087810.37</v>
      </c>
      <c r="Q11">
        <v>585220.22</v>
      </c>
      <c r="R11">
        <v>221534.05</v>
      </c>
      <c r="V11">
        <v>195340</v>
      </c>
      <c r="X11">
        <v>231074</v>
      </c>
      <c r="AA11">
        <v>82897.960000000006</v>
      </c>
      <c r="AB11">
        <v>38428.639999999999</v>
      </c>
      <c r="AD11">
        <v>6000</v>
      </c>
    </row>
    <row r="12" spans="1:30" x14ac:dyDescent="0.25">
      <c r="A12" t="s">
        <v>3200</v>
      </c>
      <c r="B12">
        <v>463775.95</v>
      </c>
      <c r="C12">
        <v>0</v>
      </c>
      <c r="D12">
        <v>183200.73</v>
      </c>
      <c r="F12">
        <v>309514.96000000002</v>
      </c>
      <c r="G12">
        <v>764729.41</v>
      </c>
      <c r="K12">
        <v>-6000</v>
      </c>
      <c r="P12">
        <v>34346.51</v>
      </c>
      <c r="Q12">
        <v>1804328.64</v>
      </c>
      <c r="R12">
        <v>16069.31</v>
      </c>
      <c r="V12">
        <v>252840</v>
      </c>
      <c r="X12">
        <v>291120</v>
      </c>
      <c r="AA12">
        <v>37642.769999999997</v>
      </c>
      <c r="AB12">
        <v>64960.639999999999</v>
      </c>
      <c r="AD12">
        <v>6000</v>
      </c>
    </row>
    <row r="13" spans="1:30" x14ac:dyDescent="0.25">
      <c r="A13" t="s">
        <v>3201</v>
      </c>
      <c r="B13">
        <v>414778.15</v>
      </c>
      <c r="C13">
        <v>0</v>
      </c>
      <c r="D13">
        <v>92096.23</v>
      </c>
      <c r="F13">
        <v>193601.97</v>
      </c>
      <c r="G13">
        <v>382326.31</v>
      </c>
      <c r="K13">
        <v>0</v>
      </c>
      <c r="M13">
        <v>912.5</v>
      </c>
      <c r="P13">
        <v>450428.32</v>
      </c>
      <c r="Q13">
        <v>667029.63</v>
      </c>
      <c r="R13">
        <v>71090.89</v>
      </c>
      <c r="V13">
        <v>151960</v>
      </c>
      <c r="X13">
        <v>179838</v>
      </c>
      <c r="AA13">
        <v>65899.259999999995</v>
      </c>
      <c r="AB13">
        <v>13401.42</v>
      </c>
    </row>
    <row r="14" spans="1:30" x14ac:dyDescent="0.25">
      <c r="A14" t="s">
        <v>3202</v>
      </c>
      <c r="B14">
        <v>403276.68</v>
      </c>
      <c r="C14">
        <v>0</v>
      </c>
      <c r="D14">
        <v>214937.88</v>
      </c>
      <c r="F14">
        <v>3</v>
      </c>
      <c r="G14">
        <v>657234.36</v>
      </c>
      <c r="K14">
        <v>0</v>
      </c>
      <c r="M14">
        <v>279</v>
      </c>
      <c r="N14">
        <v>6450</v>
      </c>
      <c r="P14">
        <v>546282.14</v>
      </c>
      <c r="Q14">
        <v>818351.54</v>
      </c>
      <c r="R14">
        <v>4638.87</v>
      </c>
      <c r="V14">
        <v>144200</v>
      </c>
      <c r="X14">
        <v>168237</v>
      </c>
      <c r="AA14">
        <v>53944.41</v>
      </c>
      <c r="AB14">
        <v>9438.2199999999993</v>
      </c>
      <c r="AD14">
        <v>6000</v>
      </c>
    </row>
    <row r="15" spans="1:30" x14ac:dyDescent="0.25">
      <c r="A15" t="s">
        <v>3203</v>
      </c>
      <c r="B15">
        <v>224423.72</v>
      </c>
      <c r="C15">
        <v>0</v>
      </c>
      <c r="D15">
        <v>19403.61</v>
      </c>
      <c r="F15">
        <v>550581.13</v>
      </c>
      <c r="G15">
        <v>73542.89</v>
      </c>
      <c r="K15">
        <v>6000</v>
      </c>
      <c r="M15">
        <v>1191</v>
      </c>
      <c r="P15">
        <v>-2929233.37</v>
      </c>
      <c r="Q15">
        <v>3873985.05</v>
      </c>
      <c r="R15">
        <v>21875.5</v>
      </c>
      <c r="V15">
        <v>255620</v>
      </c>
      <c r="X15">
        <v>273620</v>
      </c>
      <c r="AA15">
        <v>55068.63</v>
      </c>
      <c r="AB15">
        <v>26718.2</v>
      </c>
      <c r="AD15">
        <v>6000</v>
      </c>
    </row>
    <row r="16" spans="1:30" x14ac:dyDescent="0.25">
      <c r="A16" t="s">
        <v>3204</v>
      </c>
      <c r="B16">
        <v>149381.07</v>
      </c>
      <c r="C16">
        <v>0</v>
      </c>
      <c r="D16">
        <v>96812.99</v>
      </c>
      <c r="F16">
        <v>1514977.36</v>
      </c>
      <c r="G16">
        <v>177415.72</v>
      </c>
      <c r="K16">
        <v>0</v>
      </c>
      <c r="L16">
        <v>38858.01</v>
      </c>
      <c r="M16">
        <v>919.58</v>
      </c>
      <c r="P16">
        <v>32853.67</v>
      </c>
      <c r="Q16">
        <v>2037072.22</v>
      </c>
      <c r="R16">
        <v>73479.710000000006</v>
      </c>
      <c r="S16">
        <v>70070</v>
      </c>
      <c r="V16">
        <v>268260</v>
      </c>
      <c r="X16">
        <v>292916</v>
      </c>
      <c r="AA16">
        <v>260471.53</v>
      </c>
      <c r="AB16">
        <v>22658.52</v>
      </c>
    </row>
    <row r="17" spans="1:30" x14ac:dyDescent="0.25">
      <c r="A17" t="s">
        <v>3205</v>
      </c>
      <c r="B17">
        <v>151623.26</v>
      </c>
      <c r="C17">
        <v>0</v>
      </c>
      <c r="D17">
        <v>88396.24</v>
      </c>
      <c r="F17">
        <v>167464.91</v>
      </c>
      <c r="G17">
        <v>536335.52</v>
      </c>
      <c r="K17">
        <v>12000</v>
      </c>
      <c r="M17">
        <v>-197</v>
      </c>
      <c r="P17">
        <v>-1737432.74</v>
      </c>
      <c r="Q17">
        <v>2706524.69</v>
      </c>
      <c r="R17">
        <v>35138.949999999997</v>
      </c>
      <c r="V17">
        <v>230406</v>
      </c>
      <c r="X17">
        <v>253849</v>
      </c>
      <c r="AA17">
        <v>39000.65</v>
      </c>
      <c r="AB17">
        <v>22007.32</v>
      </c>
      <c r="AD17">
        <v>6000</v>
      </c>
    </row>
    <row r="18" spans="1:30" x14ac:dyDescent="0.25">
      <c r="A18" t="s">
        <v>3206</v>
      </c>
      <c r="B18">
        <v>58470.98</v>
      </c>
      <c r="C18">
        <v>5765.33</v>
      </c>
      <c r="D18">
        <v>238708.7</v>
      </c>
      <c r="F18">
        <v>1882919.19</v>
      </c>
      <c r="G18">
        <v>372280.82</v>
      </c>
      <c r="J18">
        <v>22000</v>
      </c>
      <c r="K18">
        <v>6000</v>
      </c>
      <c r="N18">
        <v>78150</v>
      </c>
      <c r="P18">
        <v>1710911.45</v>
      </c>
      <c r="Q18">
        <v>865508.28</v>
      </c>
      <c r="R18">
        <v>5321.01</v>
      </c>
      <c r="V18">
        <v>183500</v>
      </c>
      <c r="X18">
        <v>221474</v>
      </c>
      <c r="AA18">
        <v>58442.79</v>
      </c>
      <c r="AB18">
        <v>27608.93</v>
      </c>
      <c r="AD18">
        <v>6000</v>
      </c>
    </row>
    <row r="19" spans="1:30" x14ac:dyDescent="0.25">
      <c r="A19" t="s">
        <v>3207</v>
      </c>
      <c r="B19">
        <v>123130.53</v>
      </c>
      <c r="C19">
        <v>0</v>
      </c>
      <c r="D19">
        <v>45280.15</v>
      </c>
      <c r="F19">
        <v>-11212.96</v>
      </c>
      <c r="G19">
        <v>14868.34</v>
      </c>
      <c r="K19">
        <v>12000</v>
      </c>
      <c r="M19">
        <v>858</v>
      </c>
      <c r="N19">
        <v>14400</v>
      </c>
      <c r="P19">
        <v>-2586526.0099999998</v>
      </c>
      <c r="Q19">
        <v>2831701.19</v>
      </c>
      <c r="R19">
        <v>25249.29</v>
      </c>
      <c r="V19">
        <v>249720</v>
      </c>
      <c r="X19">
        <v>273274</v>
      </c>
      <c r="AA19">
        <v>45245.86</v>
      </c>
      <c r="AB19">
        <v>61426.55</v>
      </c>
    </row>
    <row r="20" spans="1:30" x14ac:dyDescent="0.25">
      <c r="A20" t="s">
        <v>3208</v>
      </c>
      <c r="B20">
        <v>234857.49</v>
      </c>
      <c r="C20">
        <v>0</v>
      </c>
      <c r="D20">
        <v>93605.78</v>
      </c>
      <c r="F20">
        <v>2253437.2999999998</v>
      </c>
      <c r="G20">
        <v>641767.61</v>
      </c>
      <c r="K20">
        <v>0</v>
      </c>
      <c r="M20">
        <v>1279</v>
      </c>
      <c r="N20">
        <v>78000</v>
      </c>
      <c r="O20">
        <v>-357414.25</v>
      </c>
      <c r="P20">
        <v>-1874082.52</v>
      </c>
      <c r="Q20">
        <v>5546813.3099999996</v>
      </c>
      <c r="R20">
        <v>0</v>
      </c>
      <c r="V20">
        <v>219500</v>
      </c>
      <c r="X20">
        <v>254182.25</v>
      </c>
      <c r="AA20">
        <v>44724.97</v>
      </c>
      <c r="AB20">
        <v>78640.14</v>
      </c>
      <c r="AD20">
        <v>6000</v>
      </c>
    </row>
    <row r="21" spans="1:30" x14ac:dyDescent="0.25">
      <c r="A21" t="s">
        <v>3209</v>
      </c>
      <c r="B21">
        <v>268628.15999999997</v>
      </c>
      <c r="C21">
        <v>0</v>
      </c>
      <c r="D21">
        <v>65290.7</v>
      </c>
      <c r="F21">
        <v>2333794.5</v>
      </c>
      <c r="G21">
        <v>1981406.51</v>
      </c>
      <c r="J21">
        <v>2000</v>
      </c>
      <c r="K21">
        <v>8000</v>
      </c>
      <c r="M21">
        <v>375</v>
      </c>
      <c r="P21">
        <v>3199009.64</v>
      </c>
      <c r="Q21">
        <v>1606327.04</v>
      </c>
      <c r="R21">
        <v>30990.65</v>
      </c>
      <c r="V21">
        <v>478340</v>
      </c>
      <c r="X21">
        <v>512530</v>
      </c>
      <c r="AA21">
        <v>81416.92</v>
      </c>
      <c r="AB21">
        <v>88228.54</v>
      </c>
    </row>
    <row r="22" spans="1:30" x14ac:dyDescent="0.25">
      <c r="A22" t="s">
        <v>3210</v>
      </c>
      <c r="B22">
        <v>804049.74</v>
      </c>
      <c r="C22">
        <v>0</v>
      </c>
      <c r="D22">
        <v>194566.19</v>
      </c>
      <c r="F22">
        <v>1615318.17</v>
      </c>
      <c r="G22">
        <v>562934.97</v>
      </c>
      <c r="K22">
        <v>6000</v>
      </c>
      <c r="M22">
        <v>418.69</v>
      </c>
      <c r="P22">
        <v>1936258.6</v>
      </c>
      <c r="Q22">
        <v>1373222.93</v>
      </c>
      <c r="R22">
        <v>3366.76</v>
      </c>
      <c r="V22">
        <v>154760</v>
      </c>
      <c r="X22">
        <v>231223</v>
      </c>
      <c r="AA22">
        <v>33730.910000000003</v>
      </c>
      <c r="AB22">
        <v>36634</v>
      </c>
    </row>
    <row r="23" spans="1:30" x14ac:dyDescent="0.25">
      <c r="A23" t="s">
        <v>3211</v>
      </c>
      <c r="B23">
        <v>207587.23</v>
      </c>
      <c r="C23">
        <v>0</v>
      </c>
      <c r="D23">
        <v>132427.76999999999</v>
      </c>
      <c r="F23">
        <v>2229254.94</v>
      </c>
      <c r="G23">
        <v>411819.86</v>
      </c>
      <c r="K23">
        <v>6000</v>
      </c>
      <c r="N23">
        <v>19800</v>
      </c>
      <c r="P23">
        <v>2668498.5499999998</v>
      </c>
      <c r="Q23">
        <v>466379.49</v>
      </c>
      <c r="R23">
        <v>70867.25</v>
      </c>
      <c r="V23">
        <v>194580</v>
      </c>
      <c r="X23">
        <v>207580</v>
      </c>
      <c r="AA23">
        <v>80909.97</v>
      </c>
      <c r="AB23">
        <v>45665.52</v>
      </c>
      <c r="AD23">
        <v>104000</v>
      </c>
    </row>
    <row r="24" spans="1:30" x14ac:dyDescent="0.25">
      <c r="A24" t="s">
        <v>3212</v>
      </c>
      <c r="B24">
        <v>219159.73</v>
      </c>
      <c r="C24">
        <v>28542.6</v>
      </c>
      <c r="D24">
        <v>150283.9</v>
      </c>
      <c r="F24">
        <v>202987.14</v>
      </c>
      <c r="G24">
        <v>261474.78</v>
      </c>
      <c r="J24">
        <v>0</v>
      </c>
      <c r="K24">
        <v>11000</v>
      </c>
      <c r="M24">
        <v>0</v>
      </c>
      <c r="N24">
        <v>16700</v>
      </c>
      <c r="P24">
        <v>-862542.75</v>
      </c>
      <c r="Q24">
        <v>1804328.64</v>
      </c>
      <c r="R24">
        <v>62555.63</v>
      </c>
      <c r="V24">
        <v>102620</v>
      </c>
      <c r="X24">
        <v>186136</v>
      </c>
      <c r="AA24">
        <v>62675.19</v>
      </c>
      <c r="AB24">
        <v>36232.18</v>
      </c>
      <c r="AD24">
        <v>6000</v>
      </c>
    </row>
    <row r="25" spans="1:30" x14ac:dyDescent="0.25">
      <c r="A25" t="s">
        <v>3213</v>
      </c>
      <c r="B25">
        <v>185202.07</v>
      </c>
      <c r="C25">
        <v>0</v>
      </c>
      <c r="D25">
        <v>248558.43</v>
      </c>
      <c r="F25">
        <v>354460.98</v>
      </c>
      <c r="G25">
        <v>241161.89</v>
      </c>
      <c r="J25">
        <v>3000</v>
      </c>
      <c r="K25">
        <v>6000</v>
      </c>
      <c r="N25">
        <v>2760</v>
      </c>
      <c r="P25">
        <v>-636412.84</v>
      </c>
      <c r="Q25">
        <v>1601555.91</v>
      </c>
      <c r="R25">
        <v>9600</v>
      </c>
      <c r="S25">
        <v>88750</v>
      </c>
      <c r="T25">
        <v>350.73</v>
      </c>
      <c r="V25">
        <v>302300</v>
      </c>
      <c r="X25">
        <v>324788</v>
      </c>
      <c r="AA25">
        <v>63968.65</v>
      </c>
      <c r="AB25">
        <v>10676.78</v>
      </c>
    </row>
    <row r="26" spans="1:30" x14ac:dyDescent="0.25">
      <c r="A26" t="s">
        <v>3214</v>
      </c>
      <c r="B26">
        <v>31546.22</v>
      </c>
      <c r="C26">
        <v>0</v>
      </c>
      <c r="D26">
        <v>186600.77</v>
      </c>
      <c r="F26">
        <v>41512.85</v>
      </c>
      <c r="G26">
        <v>356159.15</v>
      </c>
      <c r="J26">
        <v>3000</v>
      </c>
      <c r="K26">
        <v>8000</v>
      </c>
      <c r="L26">
        <v>0</v>
      </c>
      <c r="M26">
        <v>78.86</v>
      </c>
      <c r="N26">
        <v>12000</v>
      </c>
      <c r="P26">
        <v>-682558.82</v>
      </c>
      <c r="Q26">
        <v>1188537.31</v>
      </c>
      <c r="R26">
        <v>86885.38</v>
      </c>
      <c r="S26">
        <v>74000</v>
      </c>
      <c r="T26">
        <v>264.12</v>
      </c>
      <c r="V26">
        <v>202160</v>
      </c>
      <c r="X26">
        <v>235192</v>
      </c>
      <c r="AA26">
        <v>60039.38</v>
      </c>
      <c r="AB26">
        <v>11298.48</v>
      </c>
    </row>
    <row r="27" spans="1:30" x14ac:dyDescent="0.25">
      <c r="A27" t="s">
        <v>3334</v>
      </c>
      <c r="B27">
        <v>167092.73000000001</v>
      </c>
      <c r="C27">
        <v>0</v>
      </c>
      <c r="D27">
        <v>29198</v>
      </c>
      <c r="F27">
        <v>668282.81000000006</v>
      </c>
      <c r="G27">
        <v>340053.58</v>
      </c>
      <c r="J27">
        <v>-2000</v>
      </c>
      <c r="K27">
        <v>12000</v>
      </c>
      <c r="M27">
        <v>0</v>
      </c>
      <c r="P27">
        <v>-2121661.7000000002</v>
      </c>
      <c r="Q27">
        <v>3378480.39</v>
      </c>
      <c r="R27">
        <v>0</v>
      </c>
      <c r="V27">
        <v>194180</v>
      </c>
      <c r="X27">
        <v>199435</v>
      </c>
      <c r="AA27">
        <v>36631.67</v>
      </c>
      <c r="AB27">
        <v>24129.9</v>
      </c>
    </row>
    <row r="28" spans="1:30" x14ac:dyDescent="0.25">
      <c r="A28" t="s">
        <v>3339</v>
      </c>
      <c r="B28">
        <v>146032.1</v>
      </c>
      <c r="C28">
        <v>0</v>
      </c>
      <c r="D28">
        <v>114066.76</v>
      </c>
      <c r="F28">
        <v>3253581.51</v>
      </c>
      <c r="G28">
        <v>402700.18</v>
      </c>
      <c r="K28">
        <v>12720</v>
      </c>
      <c r="M28">
        <v>1468</v>
      </c>
      <c r="P28">
        <v>-520926.34</v>
      </c>
      <c r="Q28">
        <v>4652638.84</v>
      </c>
      <c r="R28">
        <v>0</v>
      </c>
      <c r="T28">
        <v>498.53</v>
      </c>
      <c r="V28">
        <v>108680</v>
      </c>
      <c r="X28">
        <v>163552</v>
      </c>
      <c r="Z28">
        <v>19000</v>
      </c>
      <c r="AA28">
        <v>107315.26</v>
      </c>
      <c r="AB28">
        <v>35951.22</v>
      </c>
    </row>
    <row r="29" spans="1:30" x14ac:dyDescent="0.25">
      <c r="A29" t="s">
        <v>3215</v>
      </c>
      <c r="B29">
        <v>1089826.3600000001</v>
      </c>
      <c r="C29">
        <v>0</v>
      </c>
      <c r="D29">
        <v>19891.240000000002</v>
      </c>
      <c r="F29">
        <v>2010784.77</v>
      </c>
      <c r="G29">
        <v>240623.65</v>
      </c>
      <c r="M29">
        <v>996</v>
      </c>
      <c r="P29">
        <v>-1354880.5</v>
      </c>
      <c r="Q29">
        <v>3908830.71</v>
      </c>
      <c r="R29">
        <v>199184.32</v>
      </c>
      <c r="S29">
        <v>800000</v>
      </c>
      <c r="V29">
        <v>320880</v>
      </c>
      <c r="W29">
        <v>25872</v>
      </c>
      <c r="X29">
        <v>362692</v>
      </c>
      <c r="AA29">
        <v>86862.09</v>
      </c>
      <c r="AB29">
        <v>41652.42</v>
      </c>
    </row>
    <row r="30" spans="1:30" x14ac:dyDescent="0.25">
      <c r="A30" t="s">
        <v>3216</v>
      </c>
      <c r="B30">
        <v>724346.42</v>
      </c>
      <c r="C30">
        <v>0</v>
      </c>
      <c r="D30">
        <v>207829.75</v>
      </c>
      <c r="F30">
        <v>747960</v>
      </c>
      <c r="G30">
        <v>524053</v>
      </c>
      <c r="M30">
        <v>-1518.46</v>
      </c>
      <c r="P30">
        <v>-2394041.27</v>
      </c>
      <c r="Q30">
        <v>4779390.07</v>
      </c>
      <c r="R30">
        <v>231856.51</v>
      </c>
      <c r="V30">
        <v>147780</v>
      </c>
      <c r="X30">
        <v>176512</v>
      </c>
      <c r="AA30">
        <v>311903.68</v>
      </c>
      <c r="AB30">
        <v>25912</v>
      </c>
    </row>
    <row r="31" spans="1:30" x14ac:dyDescent="0.25">
      <c r="A31" t="s">
        <v>3217</v>
      </c>
      <c r="B31">
        <v>284031.27</v>
      </c>
      <c r="C31">
        <v>0</v>
      </c>
      <c r="D31">
        <v>35815.53</v>
      </c>
      <c r="G31">
        <v>310876.40000000002</v>
      </c>
      <c r="M31">
        <v>158</v>
      </c>
      <c r="P31">
        <v>-1133119.0900000001</v>
      </c>
      <c r="Q31">
        <v>1728640.99</v>
      </c>
      <c r="R31">
        <v>186903</v>
      </c>
      <c r="V31">
        <v>246000</v>
      </c>
      <c r="X31">
        <v>277382</v>
      </c>
      <c r="AA31">
        <v>62651.56</v>
      </c>
      <c r="AB31">
        <v>18676.14</v>
      </c>
    </row>
    <row r="32" spans="1:30" x14ac:dyDescent="0.25">
      <c r="A32" t="s">
        <v>3218</v>
      </c>
      <c r="B32">
        <v>229951.55</v>
      </c>
      <c r="C32">
        <v>16800</v>
      </c>
      <c r="D32">
        <v>73902.62</v>
      </c>
      <c r="F32">
        <v>3240861.75</v>
      </c>
      <c r="G32">
        <v>192338.11</v>
      </c>
      <c r="M32">
        <v>164488</v>
      </c>
      <c r="P32">
        <v>1389856.8</v>
      </c>
      <c r="Q32">
        <v>2399403.2599999998</v>
      </c>
      <c r="R32">
        <v>60274</v>
      </c>
      <c r="X32">
        <v>20798</v>
      </c>
      <c r="Z32">
        <v>8624</v>
      </c>
      <c r="AA32">
        <v>148795.60999999999</v>
      </c>
      <c r="AB32">
        <v>29000.42</v>
      </c>
    </row>
    <row r="33" spans="1:30" x14ac:dyDescent="0.25">
      <c r="A33" t="s">
        <v>3219</v>
      </c>
      <c r="B33">
        <v>574563.24</v>
      </c>
      <c r="C33">
        <v>0</v>
      </c>
      <c r="D33">
        <v>38853.99</v>
      </c>
      <c r="F33">
        <v>11156915.960000001</v>
      </c>
      <c r="G33">
        <v>3387997.45</v>
      </c>
      <c r="M33">
        <v>-300.45</v>
      </c>
      <c r="P33">
        <v>12405553.73</v>
      </c>
      <c r="Q33">
        <v>2787489.35</v>
      </c>
      <c r="R33">
        <v>236690.9</v>
      </c>
      <c r="V33">
        <v>273300</v>
      </c>
      <c r="X33">
        <v>327032</v>
      </c>
      <c r="AA33">
        <v>122078.03</v>
      </c>
      <c r="AB33">
        <v>31512.86</v>
      </c>
    </row>
    <row r="34" spans="1:30" x14ac:dyDescent="0.25">
      <c r="A34" t="s">
        <v>3220</v>
      </c>
      <c r="B34">
        <v>347053.79</v>
      </c>
      <c r="C34">
        <v>0</v>
      </c>
      <c r="D34">
        <v>41364.11</v>
      </c>
      <c r="F34">
        <v>760201.02</v>
      </c>
      <c r="G34">
        <v>362849.94</v>
      </c>
      <c r="M34">
        <v>62779.77</v>
      </c>
      <c r="P34">
        <v>-594954.54</v>
      </c>
      <c r="Q34">
        <v>2109112.34</v>
      </c>
      <c r="R34">
        <v>232660.68</v>
      </c>
      <c r="X34">
        <v>32116</v>
      </c>
      <c r="AA34">
        <v>124047.78</v>
      </c>
      <c r="AB34">
        <v>23385.61</v>
      </c>
      <c r="AD34">
        <v>50000</v>
      </c>
    </row>
    <row r="35" spans="1:30" x14ac:dyDescent="0.25">
      <c r="A35" t="s">
        <v>3221</v>
      </c>
      <c r="B35">
        <v>134360.01</v>
      </c>
      <c r="C35">
        <v>0</v>
      </c>
      <c r="D35">
        <v>70029.649999999994</v>
      </c>
      <c r="F35">
        <v>2010435.44</v>
      </c>
      <c r="G35">
        <v>252781.56</v>
      </c>
      <c r="M35">
        <v>3167</v>
      </c>
      <c r="O35">
        <v>-87503.82</v>
      </c>
      <c r="P35">
        <v>556738.74</v>
      </c>
      <c r="Q35">
        <v>2003005.18</v>
      </c>
      <c r="R35">
        <v>167378.57999999999</v>
      </c>
      <c r="S35">
        <v>-28050</v>
      </c>
      <c r="X35">
        <v>50466</v>
      </c>
      <c r="Z35">
        <v>3456</v>
      </c>
      <c r="AA35">
        <v>34851.32</v>
      </c>
      <c r="AB35">
        <v>16915.7</v>
      </c>
    </row>
    <row r="36" spans="1:30" x14ac:dyDescent="0.25">
      <c r="A36" t="s">
        <v>3222</v>
      </c>
      <c r="B36">
        <v>889105.47</v>
      </c>
      <c r="C36">
        <v>0</v>
      </c>
      <c r="D36">
        <v>10607.42</v>
      </c>
      <c r="F36">
        <v>1183604.55</v>
      </c>
      <c r="G36">
        <v>78325.48</v>
      </c>
      <c r="M36">
        <v>-512</v>
      </c>
      <c r="P36">
        <v>-290153.67</v>
      </c>
      <c r="Q36">
        <v>2351026.71</v>
      </c>
      <c r="R36">
        <v>217713.46</v>
      </c>
      <c r="X36">
        <v>21996</v>
      </c>
      <c r="AA36">
        <v>51338.16</v>
      </c>
      <c r="AB36">
        <v>11287.42</v>
      </c>
    </row>
    <row r="37" spans="1:30" x14ac:dyDescent="0.25">
      <c r="A37" t="s">
        <v>3223</v>
      </c>
      <c r="B37">
        <v>205852.44</v>
      </c>
      <c r="C37">
        <v>0</v>
      </c>
      <c r="D37">
        <v>172320.66</v>
      </c>
      <c r="F37">
        <v>1537368.95</v>
      </c>
      <c r="G37">
        <v>-21757.85</v>
      </c>
      <c r="M37">
        <v>44488.06</v>
      </c>
      <c r="Q37">
        <v>1764728.36</v>
      </c>
      <c r="R37">
        <v>6052.42</v>
      </c>
      <c r="W37">
        <v>255740</v>
      </c>
      <c r="X37">
        <v>42394.87</v>
      </c>
      <c r="Z37">
        <v>8192</v>
      </c>
      <c r="AA37">
        <v>40438.769999999997</v>
      </c>
      <c r="AB37">
        <v>16645</v>
      </c>
    </row>
    <row r="38" spans="1:30" x14ac:dyDescent="0.25">
      <c r="A38" t="s">
        <v>3224</v>
      </c>
      <c r="B38">
        <v>607948.21</v>
      </c>
      <c r="C38">
        <v>0</v>
      </c>
      <c r="D38">
        <v>125412.33</v>
      </c>
      <c r="F38">
        <v>3</v>
      </c>
      <c r="G38">
        <v>-120566.71</v>
      </c>
      <c r="M38">
        <v>963</v>
      </c>
      <c r="P38">
        <v>-708023.7</v>
      </c>
      <c r="Q38">
        <v>1153430.04</v>
      </c>
      <c r="R38">
        <v>244245.28</v>
      </c>
      <c r="V38">
        <v>204260</v>
      </c>
      <c r="W38">
        <v>34800</v>
      </c>
      <c r="X38">
        <v>242735</v>
      </c>
      <c r="AA38">
        <v>42546.9</v>
      </c>
      <c r="AB38">
        <v>3545.89</v>
      </c>
    </row>
    <row r="39" spans="1:30" x14ac:dyDescent="0.25">
      <c r="A39" t="s">
        <v>3225</v>
      </c>
      <c r="B39">
        <v>866571.89</v>
      </c>
      <c r="C39">
        <v>0</v>
      </c>
      <c r="D39">
        <v>428204.04</v>
      </c>
      <c r="F39">
        <v>-506481.81</v>
      </c>
      <c r="G39">
        <v>34201.910000000003</v>
      </c>
      <c r="K39">
        <v>0</v>
      </c>
      <c r="M39">
        <v>120</v>
      </c>
      <c r="P39">
        <v>-2175883.5</v>
      </c>
      <c r="Q39">
        <v>2737074.7</v>
      </c>
      <c r="R39">
        <v>274067.17</v>
      </c>
      <c r="S39">
        <v>50000</v>
      </c>
      <c r="V39">
        <v>205300</v>
      </c>
      <c r="W39">
        <v>65500</v>
      </c>
      <c r="X39">
        <v>225554</v>
      </c>
      <c r="AA39">
        <v>75727.23</v>
      </c>
      <c r="AB39">
        <v>14401.11</v>
      </c>
    </row>
    <row r="40" spans="1:30" x14ac:dyDescent="0.25">
      <c r="A40" t="s">
        <v>3226</v>
      </c>
      <c r="B40">
        <v>728034.48</v>
      </c>
      <c r="C40">
        <v>0</v>
      </c>
      <c r="D40">
        <v>140618.49</v>
      </c>
      <c r="F40">
        <v>26755.43</v>
      </c>
      <c r="G40">
        <v>53093.01</v>
      </c>
      <c r="K40">
        <v>4500</v>
      </c>
      <c r="M40">
        <v>0</v>
      </c>
      <c r="P40">
        <v>-827398.53</v>
      </c>
      <c r="Q40">
        <v>1656318.18</v>
      </c>
      <c r="R40">
        <v>181133.62</v>
      </c>
      <c r="S40">
        <v>1000</v>
      </c>
      <c r="V40">
        <v>217960</v>
      </c>
      <c r="W40">
        <v>16800</v>
      </c>
      <c r="X40">
        <v>249316</v>
      </c>
      <c r="AA40">
        <v>22254.32</v>
      </c>
      <c r="AB40">
        <v>18781.54</v>
      </c>
    </row>
    <row r="41" spans="1:30" x14ac:dyDescent="0.25">
      <c r="A41" t="s">
        <v>3227</v>
      </c>
      <c r="B41">
        <v>713881.5</v>
      </c>
      <c r="C41">
        <v>0</v>
      </c>
      <c r="D41">
        <v>55443.46</v>
      </c>
      <c r="F41">
        <v>73082.94</v>
      </c>
      <c r="G41">
        <v>-91420.77</v>
      </c>
      <c r="K41">
        <v>10000</v>
      </c>
      <c r="M41">
        <v>1066.75</v>
      </c>
      <c r="P41">
        <v>-595892.31000000006</v>
      </c>
      <c r="Q41">
        <v>1118559.83</v>
      </c>
      <c r="R41">
        <v>269799.8</v>
      </c>
      <c r="V41">
        <v>180200</v>
      </c>
      <c r="W41">
        <v>41400</v>
      </c>
      <c r="X41">
        <v>259895</v>
      </c>
      <c r="AA41">
        <v>33389.14</v>
      </c>
      <c r="AB41">
        <v>4502.8</v>
      </c>
    </row>
    <row r="42" spans="1:30" x14ac:dyDescent="0.25">
      <c r="A42" t="s">
        <v>3228</v>
      </c>
      <c r="B42">
        <v>301071.94</v>
      </c>
      <c r="C42">
        <v>0</v>
      </c>
      <c r="D42">
        <v>258157.57</v>
      </c>
      <c r="F42">
        <v>-924779.09</v>
      </c>
      <c r="G42">
        <v>-162116.89000000001</v>
      </c>
      <c r="K42">
        <v>9500</v>
      </c>
      <c r="M42">
        <v>1437.07</v>
      </c>
      <c r="P42">
        <v>-2004661.96</v>
      </c>
      <c r="Q42">
        <v>1381244.13</v>
      </c>
      <c r="R42">
        <v>217064.04</v>
      </c>
      <c r="V42">
        <v>89640</v>
      </c>
      <c r="W42">
        <v>33600</v>
      </c>
      <c r="X42">
        <v>110094</v>
      </c>
      <c r="AA42">
        <v>89533.98</v>
      </c>
      <c r="AB42">
        <v>29711.77</v>
      </c>
      <c r="AD42">
        <v>14090</v>
      </c>
    </row>
    <row r="43" spans="1:30" x14ac:dyDescent="0.25">
      <c r="A43" t="s">
        <v>3229</v>
      </c>
      <c r="B43">
        <v>331350.28999999998</v>
      </c>
      <c r="D43">
        <v>199325.41</v>
      </c>
      <c r="F43">
        <v>51433.59</v>
      </c>
      <c r="G43">
        <v>-158571.29999999999</v>
      </c>
      <c r="M43">
        <v>928.35</v>
      </c>
      <c r="P43">
        <v>-794614.62</v>
      </c>
      <c r="Q43">
        <v>1240631.49</v>
      </c>
      <c r="R43">
        <v>24726.09</v>
      </c>
      <c r="V43">
        <v>122950</v>
      </c>
      <c r="W43">
        <v>21100</v>
      </c>
      <c r="X43">
        <v>143091</v>
      </c>
      <c r="Z43">
        <v>11280</v>
      </c>
      <c r="AA43">
        <v>14376.2</v>
      </c>
      <c r="AB43">
        <v>3086.12</v>
      </c>
    </row>
    <row r="44" spans="1:30" x14ac:dyDescent="0.25">
      <c r="A44" t="s">
        <v>3230</v>
      </c>
      <c r="B44">
        <v>755727.8</v>
      </c>
      <c r="C44">
        <v>102565.05</v>
      </c>
      <c r="D44">
        <v>208132.63</v>
      </c>
      <c r="F44">
        <v>22055.66</v>
      </c>
      <c r="G44">
        <v>-18837.96</v>
      </c>
      <c r="K44">
        <v>1500</v>
      </c>
      <c r="M44">
        <v>191</v>
      </c>
      <c r="P44">
        <v>-1936782.22</v>
      </c>
      <c r="Q44">
        <v>2770050.54</v>
      </c>
      <c r="R44">
        <v>276744.92</v>
      </c>
      <c r="X44">
        <v>19618</v>
      </c>
      <c r="AA44">
        <v>37023.410000000003</v>
      </c>
      <c r="AB44">
        <v>11819.65</v>
      </c>
    </row>
    <row r="45" spans="1:30" x14ac:dyDescent="0.25">
      <c r="A45" t="s">
        <v>3231</v>
      </c>
      <c r="B45">
        <v>1395453.64</v>
      </c>
      <c r="C45">
        <v>0</v>
      </c>
      <c r="D45">
        <v>88261.2</v>
      </c>
      <c r="F45">
        <v>38097.31</v>
      </c>
      <c r="G45">
        <v>132468.16</v>
      </c>
      <c r="M45">
        <v>1531.86</v>
      </c>
      <c r="P45">
        <v>-1196397.8799999999</v>
      </c>
      <c r="Q45">
        <v>2356118.79</v>
      </c>
      <c r="R45">
        <v>246264.19</v>
      </c>
      <c r="S45">
        <v>413000</v>
      </c>
      <c r="V45">
        <v>180500</v>
      </c>
      <c r="W45">
        <v>34478</v>
      </c>
      <c r="X45">
        <v>238268</v>
      </c>
      <c r="AA45">
        <v>111369.8</v>
      </c>
      <c r="AB45">
        <v>6816.85</v>
      </c>
    </row>
    <row r="46" spans="1:30" x14ac:dyDescent="0.25">
      <c r="A46" t="s">
        <v>3232</v>
      </c>
      <c r="B46">
        <v>419468.69</v>
      </c>
      <c r="C46">
        <v>4200</v>
      </c>
      <c r="D46">
        <v>79065.509999999995</v>
      </c>
      <c r="F46">
        <v>24008.28</v>
      </c>
      <c r="G46">
        <v>166827</v>
      </c>
      <c r="K46">
        <v>5500</v>
      </c>
      <c r="L46">
        <v>2759</v>
      </c>
      <c r="M46">
        <v>1607.3</v>
      </c>
      <c r="P46">
        <v>-1493338.89</v>
      </c>
      <c r="Q46">
        <v>1990390.15</v>
      </c>
      <c r="R46">
        <v>167170.98000000001</v>
      </c>
      <c r="V46">
        <v>192020</v>
      </c>
      <c r="W46">
        <v>55412</v>
      </c>
      <c r="X46">
        <v>203034</v>
      </c>
      <c r="AA46">
        <v>67522.39</v>
      </c>
      <c r="AB46">
        <v>26154.67</v>
      </c>
    </row>
    <row r="47" spans="1:30" x14ac:dyDescent="0.25">
      <c r="A47" t="s">
        <v>3233</v>
      </c>
      <c r="B47">
        <v>550185.73</v>
      </c>
      <c r="C47">
        <v>0</v>
      </c>
      <c r="D47">
        <v>106595.16</v>
      </c>
      <c r="F47">
        <v>275449.49</v>
      </c>
      <c r="G47">
        <v>-31323.67</v>
      </c>
      <c r="J47">
        <v>100000</v>
      </c>
      <c r="K47">
        <v>5500</v>
      </c>
      <c r="M47">
        <v>577.91</v>
      </c>
      <c r="P47">
        <v>196173.98</v>
      </c>
      <c r="Q47">
        <v>498635.02</v>
      </c>
      <c r="R47">
        <v>175658.47</v>
      </c>
      <c r="V47">
        <v>113800</v>
      </c>
      <c r="W47">
        <v>39200</v>
      </c>
      <c r="X47">
        <v>141788</v>
      </c>
      <c r="AA47">
        <v>77369.72</v>
      </c>
      <c r="AB47">
        <v>3430.95</v>
      </c>
    </row>
    <row r="48" spans="1:30" x14ac:dyDescent="0.25">
      <c r="A48" t="s">
        <v>3234</v>
      </c>
      <c r="B48">
        <v>259339.64</v>
      </c>
      <c r="C48">
        <v>0</v>
      </c>
      <c r="D48">
        <v>206451.91</v>
      </c>
      <c r="F48">
        <v>3</v>
      </c>
      <c r="G48">
        <v>-28583.61</v>
      </c>
      <c r="K48">
        <v>0</v>
      </c>
      <c r="M48">
        <v>0</v>
      </c>
      <c r="P48">
        <v>-140366.39000000001</v>
      </c>
      <c r="Q48">
        <v>452082.82</v>
      </c>
      <c r="R48">
        <v>166603.21</v>
      </c>
      <c r="V48">
        <v>188880</v>
      </c>
      <c r="W48">
        <v>73400</v>
      </c>
      <c r="X48">
        <v>228160</v>
      </c>
      <c r="AA48">
        <v>34365.97</v>
      </c>
      <c r="AB48">
        <v>2912.73</v>
      </c>
    </row>
    <row r="49" spans="1:30" x14ac:dyDescent="0.25">
      <c r="A49" t="s">
        <v>3235</v>
      </c>
      <c r="B49">
        <v>682630.28</v>
      </c>
      <c r="C49">
        <v>0</v>
      </c>
      <c r="D49">
        <v>34134.120000000003</v>
      </c>
      <c r="F49">
        <v>2459302.75</v>
      </c>
      <c r="G49">
        <v>109429.4</v>
      </c>
      <c r="K49">
        <v>5500</v>
      </c>
      <c r="M49">
        <v>0</v>
      </c>
      <c r="P49">
        <v>-2288766.7599999998</v>
      </c>
      <c r="Q49">
        <v>5378772.1500000004</v>
      </c>
      <c r="R49">
        <v>182739.7</v>
      </c>
      <c r="V49">
        <v>194200</v>
      </c>
      <c r="W49">
        <v>91600</v>
      </c>
      <c r="X49">
        <v>214066</v>
      </c>
      <c r="AA49">
        <v>40136.050000000003</v>
      </c>
      <c r="AB49">
        <v>10571.49</v>
      </c>
      <c r="AD49">
        <v>2425</v>
      </c>
    </row>
    <row r="50" spans="1:30" x14ac:dyDescent="0.25">
      <c r="A50" t="s">
        <v>3236</v>
      </c>
      <c r="B50">
        <v>323770.36</v>
      </c>
      <c r="C50">
        <v>0</v>
      </c>
      <c r="D50">
        <v>421181.36</v>
      </c>
      <c r="F50">
        <v>-229226.83</v>
      </c>
      <c r="G50">
        <v>-445408.43</v>
      </c>
      <c r="K50">
        <v>0</v>
      </c>
      <c r="M50">
        <v>0</v>
      </c>
      <c r="N50">
        <v>4586</v>
      </c>
      <c r="P50">
        <v>-1812611.88</v>
      </c>
      <c r="Q50">
        <v>1780248.13</v>
      </c>
      <c r="R50">
        <v>190325.52</v>
      </c>
      <c r="V50">
        <v>238540</v>
      </c>
      <c r="W50">
        <v>46200</v>
      </c>
      <c r="X50">
        <v>278498</v>
      </c>
      <c r="AA50">
        <v>34446.730000000003</v>
      </c>
      <c r="AB50">
        <v>26076.58</v>
      </c>
    </row>
    <row r="51" spans="1:30" x14ac:dyDescent="0.25">
      <c r="A51" t="s">
        <v>3237</v>
      </c>
      <c r="B51">
        <v>672603.74</v>
      </c>
      <c r="C51">
        <v>118797.14</v>
      </c>
      <c r="D51">
        <v>29318.99</v>
      </c>
      <c r="F51">
        <v>846746.72</v>
      </c>
      <c r="G51">
        <v>296957.14</v>
      </c>
      <c r="L51">
        <v>57130</v>
      </c>
      <c r="M51">
        <v>687.6</v>
      </c>
      <c r="N51">
        <v>28800</v>
      </c>
      <c r="P51">
        <v>-860740.51</v>
      </c>
      <c r="Q51">
        <v>2690789.95</v>
      </c>
      <c r="R51">
        <v>94671.07</v>
      </c>
      <c r="V51">
        <v>99310</v>
      </c>
      <c r="W51">
        <v>6600</v>
      </c>
      <c r="X51">
        <v>109264</v>
      </c>
      <c r="AA51">
        <v>38660.379999999997</v>
      </c>
      <c r="AB51">
        <v>50</v>
      </c>
    </row>
    <row r="52" spans="1:30" x14ac:dyDescent="0.25">
      <c r="A52" t="s">
        <v>3238</v>
      </c>
      <c r="B52">
        <v>954585.27</v>
      </c>
      <c r="C52">
        <v>10000</v>
      </c>
      <c r="D52">
        <v>158675.67000000001</v>
      </c>
      <c r="F52">
        <v>341864.32</v>
      </c>
      <c r="G52">
        <v>-60586.94</v>
      </c>
      <c r="M52">
        <v>3626</v>
      </c>
      <c r="P52">
        <v>-780871.02</v>
      </c>
      <c r="Q52">
        <v>2057308.95</v>
      </c>
      <c r="R52">
        <v>222800.52</v>
      </c>
      <c r="V52">
        <v>170000</v>
      </c>
      <c r="W52">
        <v>16850</v>
      </c>
      <c r="X52">
        <v>197180</v>
      </c>
      <c r="AA52">
        <v>54717.11</v>
      </c>
      <c r="AB52">
        <v>13579.02</v>
      </c>
    </row>
    <row r="53" spans="1:30" x14ac:dyDescent="0.25">
      <c r="A53" t="s">
        <v>3239</v>
      </c>
      <c r="B53">
        <v>468208.7</v>
      </c>
      <c r="C53">
        <v>0</v>
      </c>
      <c r="D53">
        <v>41944.959999999999</v>
      </c>
      <c r="F53">
        <v>110187.43</v>
      </c>
      <c r="G53">
        <v>108221.39</v>
      </c>
      <c r="M53">
        <v>-1056.29</v>
      </c>
      <c r="P53">
        <v>-1534366.28</v>
      </c>
      <c r="Q53">
        <v>1988049.06</v>
      </c>
      <c r="R53">
        <v>320054.09000000003</v>
      </c>
      <c r="W53">
        <v>87600</v>
      </c>
      <c r="X53">
        <v>36940</v>
      </c>
      <c r="AA53">
        <v>50142.78</v>
      </c>
      <c r="AB53">
        <v>7935.32</v>
      </c>
    </row>
    <row r="54" spans="1:30" x14ac:dyDescent="0.25">
      <c r="A54" t="s">
        <v>3240</v>
      </c>
      <c r="B54">
        <v>340871.48</v>
      </c>
      <c r="C54">
        <v>0</v>
      </c>
      <c r="D54">
        <v>246803.51</v>
      </c>
      <c r="F54">
        <v>3027.62</v>
      </c>
      <c r="G54">
        <v>86793.44</v>
      </c>
      <c r="K54">
        <v>5000</v>
      </c>
      <c r="M54">
        <v>1431</v>
      </c>
      <c r="P54">
        <v>-1523081.84</v>
      </c>
      <c r="Q54">
        <v>1911374.52</v>
      </c>
      <c r="R54">
        <v>229278.13</v>
      </c>
      <c r="S54">
        <v>95000</v>
      </c>
      <c r="V54">
        <v>230400</v>
      </c>
      <c r="W54">
        <v>36200</v>
      </c>
      <c r="X54">
        <v>270988</v>
      </c>
      <c r="AA54">
        <v>17978.099999999999</v>
      </c>
      <c r="AB54">
        <v>1629.66</v>
      </c>
    </row>
    <row r="55" spans="1:30" x14ac:dyDescent="0.25">
      <c r="A55" t="s">
        <v>3241</v>
      </c>
      <c r="B55">
        <v>624447.12</v>
      </c>
      <c r="C55">
        <v>1990.47</v>
      </c>
      <c r="D55">
        <v>21052.2</v>
      </c>
      <c r="F55">
        <v>87638.01</v>
      </c>
      <c r="G55">
        <v>120535.65</v>
      </c>
      <c r="K55">
        <v>6000</v>
      </c>
      <c r="M55">
        <v>0</v>
      </c>
      <c r="P55">
        <v>-1282342.1100000001</v>
      </c>
      <c r="Q55">
        <v>1946410.43</v>
      </c>
      <c r="R55">
        <v>291524.73</v>
      </c>
      <c r="V55">
        <v>160881</v>
      </c>
      <c r="W55">
        <v>3000</v>
      </c>
      <c r="X55">
        <v>180055</v>
      </c>
      <c r="AA55">
        <v>68299.759999999995</v>
      </c>
      <c r="AB55">
        <v>11732.14</v>
      </c>
    </row>
    <row r="56" spans="1:30" x14ac:dyDescent="0.25">
      <c r="A56" t="s">
        <v>3242</v>
      </c>
      <c r="B56">
        <v>310082.68</v>
      </c>
      <c r="C56">
        <v>2482</v>
      </c>
      <c r="D56">
        <v>44309.97</v>
      </c>
      <c r="F56">
        <v>271692.53000000003</v>
      </c>
      <c r="G56">
        <v>69331.83</v>
      </c>
      <c r="K56">
        <v>5000</v>
      </c>
      <c r="P56">
        <v>-690005.77</v>
      </c>
      <c r="Q56">
        <v>1372237.86</v>
      </c>
      <c r="R56">
        <v>116140.23</v>
      </c>
      <c r="V56">
        <v>103551</v>
      </c>
      <c r="X56">
        <v>103551</v>
      </c>
      <c r="Y56">
        <v>960</v>
      </c>
      <c r="AA56">
        <v>49394.239999999998</v>
      </c>
      <c r="AB56">
        <v>27017.39</v>
      </c>
    </row>
    <row r="57" spans="1:30" x14ac:dyDescent="0.25">
      <c r="A57" t="s">
        <v>3243</v>
      </c>
      <c r="B57">
        <v>277928.15999999997</v>
      </c>
      <c r="C57">
        <v>0</v>
      </c>
      <c r="D57">
        <v>73820.320000000007</v>
      </c>
      <c r="F57">
        <v>17144.740000000002</v>
      </c>
      <c r="G57">
        <v>77489.78</v>
      </c>
      <c r="J57">
        <v>3000</v>
      </c>
      <c r="K57">
        <v>5500</v>
      </c>
      <c r="M57">
        <v>56.08</v>
      </c>
      <c r="P57">
        <v>-706436.72</v>
      </c>
      <c r="Q57">
        <v>1028783.07</v>
      </c>
      <c r="R57">
        <v>188117.75</v>
      </c>
      <c r="V57">
        <v>107432</v>
      </c>
      <c r="W57">
        <v>1500</v>
      </c>
      <c r="X57">
        <v>125270</v>
      </c>
      <c r="Y57">
        <v>960</v>
      </c>
      <c r="AA57">
        <v>40711.99</v>
      </c>
      <c r="AB57">
        <v>7722.19</v>
      </c>
    </row>
    <row r="58" spans="1:30" x14ac:dyDescent="0.25">
      <c r="A58" t="s">
        <v>3244</v>
      </c>
      <c r="B58">
        <v>846113.89</v>
      </c>
      <c r="C58">
        <v>1877.6</v>
      </c>
      <c r="D58">
        <v>9213.77</v>
      </c>
      <c r="F58">
        <v>59438.53</v>
      </c>
      <c r="G58">
        <v>35379.46</v>
      </c>
      <c r="J58">
        <v>2000</v>
      </c>
      <c r="K58">
        <v>5500</v>
      </c>
      <c r="M58">
        <v>37.380000000000003</v>
      </c>
      <c r="P58">
        <v>256244.3</v>
      </c>
      <c r="Q58">
        <v>566631.65</v>
      </c>
      <c r="R58">
        <v>240827.4</v>
      </c>
      <c r="V58">
        <v>136540</v>
      </c>
      <c r="X58">
        <v>152878</v>
      </c>
      <c r="Y58">
        <v>1080</v>
      </c>
      <c r="AA58">
        <v>87194.02</v>
      </c>
      <c r="AB58">
        <v>5682.73</v>
      </c>
    </row>
    <row r="59" spans="1:30" x14ac:dyDescent="0.25">
      <c r="A59" t="s">
        <v>3245</v>
      </c>
      <c r="B59">
        <v>321892.58</v>
      </c>
      <c r="C59">
        <v>0</v>
      </c>
      <c r="D59">
        <v>25674.87</v>
      </c>
      <c r="F59">
        <v>1098960.31</v>
      </c>
      <c r="G59">
        <v>191142.76</v>
      </c>
      <c r="K59">
        <v>0</v>
      </c>
      <c r="M59">
        <v>208</v>
      </c>
      <c r="P59">
        <v>-259769.01</v>
      </c>
      <c r="Q59">
        <v>1787234.17</v>
      </c>
      <c r="R59">
        <v>240794.83</v>
      </c>
      <c r="V59">
        <v>159736</v>
      </c>
      <c r="X59">
        <v>176752</v>
      </c>
      <c r="Y59">
        <v>2040</v>
      </c>
      <c r="AA59">
        <v>52414</v>
      </c>
      <c r="AB59">
        <v>36652.47</v>
      </c>
    </row>
    <row r="60" spans="1:30" x14ac:dyDescent="0.25">
      <c r="A60" t="s">
        <v>3246</v>
      </c>
      <c r="B60">
        <v>177135.2</v>
      </c>
      <c r="C60">
        <v>0</v>
      </c>
      <c r="D60">
        <v>43646.83</v>
      </c>
      <c r="F60">
        <v>1898977.71</v>
      </c>
      <c r="G60">
        <v>147980.62</v>
      </c>
      <c r="M60">
        <v>212</v>
      </c>
      <c r="P60">
        <v>-1723284.37</v>
      </c>
      <c r="Q60">
        <v>3909726.18</v>
      </c>
      <c r="R60">
        <v>229395.18</v>
      </c>
      <c r="V60">
        <v>232554</v>
      </c>
      <c r="W60">
        <v>3000</v>
      </c>
      <c r="X60">
        <v>252384</v>
      </c>
      <c r="AA60">
        <v>71876.2</v>
      </c>
      <c r="AB60">
        <v>30327.43</v>
      </c>
    </row>
    <row r="61" spans="1:30" x14ac:dyDescent="0.25">
      <c r="A61" t="s">
        <v>3247</v>
      </c>
      <c r="B61">
        <v>509879.47</v>
      </c>
      <c r="C61">
        <v>0</v>
      </c>
      <c r="D61">
        <v>31662.7</v>
      </c>
      <c r="F61">
        <v>56888.05</v>
      </c>
      <c r="G61">
        <v>820707.48</v>
      </c>
      <c r="J61">
        <v>3000</v>
      </c>
      <c r="K61">
        <v>5700</v>
      </c>
      <c r="M61">
        <v>28.03</v>
      </c>
      <c r="P61">
        <v>-1162658.96</v>
      </c>
      <c r="Q61">
        <v>2469567.41</v>
      </c>
      <c r="R61">
        <v>205951.29</v>
      </c>
      <c r="V61">
        <v>195178</v>
      </c>
      <c r="X61">
        <v>212194</v>
      </c>
      <c r="Y61">
        <v>960</v>
      </c>
      <c r="AA61">
        <v>53500.45</v>
      </c>
      <c r="AB61">
        <v>17998.62</v>
      </c>
    </row>
    <row r="62" spans="1:30" x14ac:dyDescent="0.25">
      <c r="A62" t="s">
        <v>3332</v>
      </c>
      <c r="B62">
        <v>423121.45</v>
      </c>
      <c r="C62">
        <v>0</v>
      </c>
      <c r="D62">
        <v>54465.26</v>
      </c>
      <c r="F62">
        <v>320666.40000000002</v>
      </c>
      <c r="G62">
        <v>147635.49</v>
      </c>
      <c r="J62">
        <v>3000</v>
      </c>
      <c r="K62">
        <v>5500</v>
      </c>
      <c r="M62">
        <v>35.04</v>
      </c>
      <c r="P62">
        <v>-1271975.49</v>
      </c>
      <c r="Q62">
        <v>2114448.44</v>
      </c>
      <c r="R62">
        <v>241690.98</v>
      </c>
      <c r="V62">
        <v>221676</v>
      </c>
      <c r="W62">
        <v>3000</v>
      </c>
      <c r="X62">
        <v>224676</v>
      </c>
      <c r="AA62">
        <v>112087.85</v>
      </c>
      <c r="AB62">
        <v>12647.52</v>
      </c>
    </row>
    <row r="63" spans="1:30" x14ac:dyDescent="0.25">
      <c r="A63" t="s">
        <v>3335</v>
      </c>
      <c r="B63">
        <v>388484.84</v>
      </c>
      <c r="C63">
        <v>0</v>
      </c>
      <c r="D63">
        <v>9027.1</v>
      </c>
      <c r="F63">
        <v>1575185.53</v>
      </c>
      <c r="G63">
        <v>79748.710000000006</v>
      </c>
      <c r="K63">
        <v>5500</v>
      </c>
      <c r="M63">
        <v>0</v>
      </c>
      <c r="P63">
        <v>-898121.85</v>
      </c>
      <c r="Q63">
        <v>2791483.6</v>
      </c>
      <c r="R63">
        <v>199107.15</v>
      </c>
      <c r="V63">
        <v>278963</v>
      </c>
      <c r="W63">
        <v>54900</v>
      </c>
      <c r="X63">
        <v>305779</v>
      </c>
      <c r="Y63">
        <v>960</v>
      </c>
      <c r="AA63">
        <v>34231.230000000003</v>
      </c>
      <c r="AB63">
        <v>23240.49</v>
      </c>
    </row>
    <row r="64" spans="1:30" x14ac:dyDescent="0.25">
      <c r="A64" t="s">
        <v>3248</v>
      </c>
      <c r="B64">
        <v>1038096.76</v>
      </c>
      <c r="C64">
        <v>0</v>
      </c>
      <c r="D64">
        <v>422129.64</v>
      </c>
      <c r="F64">
        <v>290563.55</v>
      </c>
      <c r="G64">
        <v>228502.96</v>
      </c>
      <c r="L64">
        <v>71425</v>
      </c>
      <c r="M64">
        <v>271.5</v>
      </c>
      <c r="P64">
        <v>176257.1</v>
      </c>
      <c r="Q64">
        <v>1683662.57</v>
      </c>
      <c r="R64">
        <v>38974.65</v>
      </c>
      <c r="V64">
        <v>410052</v>
      </c>
      <c r="W64">
        <v>95001</v>
      </c>
      <c r="X64">
        <v>430844</v>
      </c>
      <c r="AA64">
        <v>40000.54</v>
      </c>
      <c r="AB64">
        <v>21306.37</v>
      </c>
    </row>
    <row r="65" spans="1:30" x14ac:dyDescent="0.25">
      <c r="A65" t="s">
        <v>3249</v>
      </c>
      <c r="B65">
        <v>707684.42</v>
      </c>
      <c r="C65">
        <v>0</v>
      </c>
      <c r="D65">
        <v>42154.69</v>
      </c>
      <c r="F65">
        <v>-18429.27</v>
      </c>
      <c r="G65">
        <v>321331.07</v>
      </c>
      <c r="L65">
        <v>74250</v>
      </c>
      <c r="M65">
        <v>242</v>
      </c>
      <c r="O65">
        <v>-1786917.21</v>
      </c>
      <c r="P65">
        <v>1565047.72</v>
      </c>
      <c r="Q65">
        <v>1188971.67</v>
      </c>
      <c r="R65">
        <v>133804.57999999999</v>
      </c>
      <c r="V65">
        <v>152160</v>
      </c>
      <c r="W65">
        <v>2724</v>
      </c>
      <c r="X65">
        <v>174728</v>
      </c>
      <c r="AA65">
        <v>61853.85</v>
      </c>
      <c r="AB65">
        <v>34510</v>
      </c>
    </row>
    <row r="66" spans="1:30" x14ac:dyDescent="0.25">
      <c r="A66" t="s">
        <v>3250</v>
      </c>
      <c r="B66">
        <v>428817.04</v>
      </c>
      <c r="C66">
        <v>0</v>
      </c>
      <c r="D66">
        <v>66613.279999999999</v>
      </c>
      <c r="F66">
        <v>376541.66</v>
      </c>
      <c r="G66">
        <v>232133.33</v>
      </c>
      <c r="M66">
        <v>251</v>
      </c>
      <c r="P66">
        <v>-920836.9</v>
      </c>
      <c r="Q66">
        <v>2121250.9300000002</v>
      </c>
      <c r="R66">
        <v>23486.94</v>
      </c>
      <c r="V66">
        <v>214804</v>
      </c>
      <c r="W66">
        <v>7000</v>
      </c>
      <c r="X66">
        <v>256166</v>
      </c>
      <c r="AA66">
        <v>45460.77</v>
      </c>
      <c r="AB66">
        <v>37120.54</v>
      </c>
    </row>
    <row r="67" spans="1:30" x14ac:dyDescent="0.25">
      <c r="A67" t="s">
        <v>3251</v>
      </c>
      <c r="B67">
        <v>586994.78</v>
      </c>
      <c r="C67">
        <v>55000</v>
      </c>
      <c r="D67">
        <v>227053.55</v>
      </c>
      <c r="F67">
        <v>8</v>
      </c>
      <c r="G67">
        <v>427538.59</v>
      </c>
      <c r="L67">
        <v>5800</v>
      </c>
      <c r="M67">
        <v>772</v>
      </c>
      <c r="P67">
        <v>-217371.63</v>
      </c>
      <c r="Q67">
        <v>1374864.38</v>
      </c>
      <c r="R67">
        <v>215124.18</v>
      </c>
      <c r="S67">
        <v>142000</v>
      </c>
      <c r="V67">
        <v>261490</v>
      </c>
      <c r="X67">
        <v>324722.40999999997</v>
      </c>
      <c r="AA67">
        <v>104880.46</v>
      </c>
      <c r="AB67">
        <v>25681.14</v>
      </c>
    </row>
    <row r="68" spans="1:30" x14ac:dyDescent="0.25">
      <c r="A68" t="s">
        <v>3252</v>
      </c>
      <c r="B68">
        <v>598910.06999999995</v>
      </c>
      <c r="C68">
        <v>0</v>
      </c>
      <c r="D68">
        <v>128748.31</v>
      </c>
      <c r="F68">
        <v>270766.74</v>
      </c>
      <c r="G68">
        <v>787779.59</v>
      </c>
      <c r="L68">
        <v>30000</v>
      </c>
      <c r="M68">
        <v>1078</v>
      </c>
      <c r="P68">
        <v>-1093095.8500000001</v>
      </c>
      <c r="Q68">
        <v>2680574.06</v>
      </c>
      <c r="R68">
        <v>334734.96999999997</v>
      </c>
      <c r="V68">
        <v>571998.80000000005</v>
      </c>
      <c r="W68">
        <v>9000</v>
      </c>
      <c r="X68">
        <v>663472.80000000005</v>
      </c>
      <c r="AA68">
        <v>74702.95</v>
      </c>
      <c r="AB68">
        <v>79109.52</v>
      </c>
    </row>
    <row r="69" spans="1:30" x14ac:dyDescent="0.25">
      <c r="A69" t="s">
        <v>3253</v>
      </c>
      <c r="B69">
        <v>680073.65</v>
      </c>
      <c r="C69">
        <v>5000</v>
      </c>
      <c r="D69">
        <v>151893.45000000001</v>
      </c>
      <c r="F69">
        <v>10251.52</v>
      </c>
      <c r="G69">
        <v>412263.64</v>
      </c>
      <c r="L69">
        <v>4020</v>
      </c>
      <c r="M69">
        <v>2990.1</v>
      </c>
      <c r="N69">
        <v>5000</v>
      </c>
      <c r="P69">
        <v>-964404.7</v>
      </c>
      <c r="Q69">
        <v>2191965</v>
      </c>
      <c r="R69">
        <v>107750.68</v>
      </c>
      <c r="V69">
        <v>228600</v>
      </c>
      <c r="X69">
        <v>263164</v>
      </c>
      <c r="AA69">
        <v>38945.370000000003</v>
      </c>
      <c r="AB69">
        <v>14029.45</v>
      </c>
    </row>
    <row r="70" spans="1:30" x14ac:dyDescent="0.25">
      <c r="A70" t="s">
        <v>3254</v>
      </c>
      <c r="B70">
        <v>830747.39</v>
      </c>
      <c r="C70">
        <v>0</v>
      </c>
      <c r="D70">
        <v>103261.63</v>
      </c>
      <c r="F70">
        <v>10268.36</v>
      </c>
      <c r="G70">
        <v>414178.21</v>
      </c>
      <c r="M70">
        <v>207</v>
      </c>
      <c r="P70">
        <v>157791.46</v>
      </c>
      <c r="Q70">
        <v>1302561.3500000001</v>
      </c>
      <c r="R70">
        <v>40434.74</v>
      </c>
      <c r="V70">
        <v>270921</v>
      </c>
      <c r="X70">
        <v>301735</v>
      </c>
      <c r="AA70">
        <v>52035.47</v>
      </c>
      <c r="AB70">
        <v>26816.69</v>
      </c>
      <c r="AC70">
        <v>14222.8</v>
      </c>
    </row>
    <row r="71" spans="1:30" x14ac:dyDescent="0.25">
      <c r="A71" t="s">
        <v>3255</v>
      </c>
      <c r="B71">
        <v>887118.61</v>
      </c>
      <c r="C71">
        <v>0</v>
      </c>
      <c r="D71">
        <v>84537.44</v>
      </c>
      <c r="F71">
        <v>354249.25</v>
      </c>
      <c r="G71">
        <v>274028.62</v>
      </c>
      <c r="L71">
        <v>82460</v>
      </c>
      <c r="M71">
        <v>943.5</v>
      </c>
      <c r="P71">
        <v>-84732.1</v>
      </c>
      <c r="Q71">
        <v>1726865.73</v>
      </c>
      <c r="R71">
        <v>55801.91</v>
      </c>
      <c r="S71">
        <v>2130</v>
      </c>
      <c r="V71">
        <v>268072.2</v>
      </c>
      <c r="X71">
        <v>337812.2</v>
      </c>
      <c r="AA71">
        <v>76697.19</v>
      </c>
      <c r="AB71">
        <v>15547.93</v>
      </c>
    </row>
    <row r="72" spans="1:30" x14ac:dyDescent="0.25">
      <c r="A72" t="s">
        <v>3256</v>
      </c>
      <c r="B72">
        <v>437835.27</v>
      </c>
      <c r="C72">
        <v>0</v>
      </c>
      <c r="D72">
        <v>208377.63</v>
      </c>
      <c r="F72">
        <v>190493.95</v>
      </c>
      <c r="G72">
        <v>396601.44</v>
      </c>
      <c r="K72">
        <v>6150</v>
      </c>
      <c r="L72">
        <v>88500</v>
      </c>
      <c r="M72">
        <v>0</v>
      </c>
      <c r="P72">
        <v>-241310.37</v>
      </c>
      <c r="Q72">
        <v>1340923.19</v>
      </c>
      <c r="R72">
        <v>185546.78</v>
      </c>
      <c r="S72">
        <v>8400</v>
      </c>
      <c r="V72">
        <v>366044</v>
      </c>
      <c r="X72">
        <v>426520</v>
      </c>
      <c r="AA72">
        <v>57324.39</v>
      </c>
      <c r="AB72">
        <v>24800.92</v>
      </c>
    </row>
    <row r="73" spans="1:30" x14ac:dyDescent="0.25">
      <c r="A73" t="s">
        <v>3257</v>
      </c>
      <c r="B73">
        <v>872565.3</v>
      </c>
      <c r="C73">
        <v>0</v>
      </c>
      <c r="D73">
        <v>192284.95</v>
      </c>
      <c r="F73">
        <v>553846.14</v>
      </c>
      <c r="G73">
        <v>168183.59</v>
      </c>
      <c r="K73">
        <v>1162.22</v>
      </c>
      <c r="L73">
        <v>129954</v>
      </c>
      <c r="M73">
        <v>57206</v>
      </c>
      <c r="O73">
        <v>-24969.200000000001</v>
      </c>
      <c r="Q73">
        <v>1495302.14</v>
      </c>
      <c r="R73">
        <v>341895.56</v>
      </c>
      <c r="V73">
        <v>245846.6</v>
      </c>
      <c r="X73">
        <v>296542.59999999998</v>
      </c>
      <c r="AA73">
        <v>121521.26</v>
      </c>
      <c r="AB73">
        <v>19703.48</v>
      </c>
    </row>
    <row r="74" spans="1:30" x14ac:dyDescent="0.25">
      <c r="A74" t="s">
        <v>3258</v>
      </c>
      <c r="B74">
        <v>895193.55</v>
      </c>
      <c r="C74">
        <v>0</v>
      </c>
      <c r="D74">
        <v>72385.070000000007</v>
      </c>
      <c r="F74">
        <v>1892712.47</v>
      </c>
      <c r="G74">
        <v>676865.37</v>
      </c>
      <c r="L74">
        <v>37106.9</v>
      </c>
      <c r="M74">
        <v>377.9</v>
      </c>
      <c r="P74">
        <v>3004360.46</v>
      </c>
      <c r="Q74">
        <v>464694.52</v>
      </c>
      <c r="R74">
        <v>8869</v>
      </c>
      <c r="V74">
        <v>129599.1</v>
      </c>
      <c r="W74">
        <v>95000</v>
      </c>
      <c r="X74">
        <v>137968.1</v>
      </c>
      <c r="AA74">
        <v>23002.99</v>
      </c>
      <c r="AB74">
        <v>26414.33</v>
      </c>
      <c r="AD74">
        <v>1</v>
      </c>
    </row>
    <row r="75" spans="1:30" x14ac:dyDescent="0.25">
      <c r="A75" t="s">
        <v>3259</v>
      </c>
      <c r="B75">
        <v>741652.67</v>
      </c>
      <c r="C75">
        <v>0</v>
      </c>
      <c r="D75">
        <v>105342.33</v>
      </c>
      <c r="F75">
        <v>1083730.25</v>
      </c>
      <c r="G75">
        <v>245843.09</v>
      </c>
      <c r="K75">
        <v>5500</v>
      </c>
      <c r="L75">
        <v>56820</v>
      </c>
      <c r="M75">
        <v>0</v>
      </c>
      <c r="P75">
        <v>1187580.93</v>
      </c>
      <c r="Q75">
        <v>961521.58</v>
      </c>
      <c r="R75">
        <v>26252.39</v>
      </c>
      <c r="S75">
        <v>13200</v>
      </c>
      <c r="V75">
        <v>221402</v>
      </c>
      <c r="W75">
        <v>106000</v>
      </c>
      <c r="X75">
        <v>261644</v>
      </c>
      <c r="AA75">
        <v>52937.17</v>
      </c>
      <c r="AB75">
        <v>37479.39</v>
      </c>
      <c r="AD75">
        <v>30230</v>
      </c>
    </row>
    <row r="76" spans="1:30" x14ac:dyDescent="0.25">
      <c r="A76" t="s">
        <v>3260</v>
      </c>
      <c r="B76">
        <v>821850.03</v>
      </c>
      <c r="C76">
        <v>0</v>
      </c>
      <c r="D76">
        <v>72224.44</v>
      </c>
      <c r="F76">
        <v>1488716.35</v>
      </c>
      <c r="G76">
        <v>650356.99</v>
      </c>
      <c r="M76">
        <v>496</v>
      </c>
      <c r="P76">
        <v>666455.65</v>
      </c>
      <c r="Q76">
        <v>2317512.06</v>
      </c>
      <c r="R76">
        <v>182640.64000000001</v>
      </c>
      <c r="V76">
        <v>210042</v>
      </c>
      <c r="W76">
        <v>3000</v>
      </c>
      <c r="X76">
        <v>253754</v>
      </c>
      <c r="AA76">
        <v>51068.15</v>
      </c>
      <c r="AB76">
        <v>35726.39</v>
      </c>
    </row>
    <row r="77" spans="1:30" x14ac:dyDescent="0.25">
      <c r="A77" t="s">
        <v>3261</v>
      </c>
      <c r="B77">
        <v>825955</v>
      </c>
      <c r="C77">
        <v>0</v>
      </c>
      <c r="D77">
        <v>22482.41</v>
      </c>
      <c r="F77">
        <v>439751.06</v>
      </c>
      <c r="G77">
        <v>258170.12</v>
      </c>
      <c r="L77">
        <v>259010</v>
      </c>
      <c r="M77">
        <v>249</v>
      </c>
      <c r="P77">
        <v>-867626.81</v>
      </c>
      <c r="Q77">
        <v>2233839.69</v>
      </c>
      <c r="R77">
        <v>40350</v>
      </c>
      <c r="S77">
        <v>17100</v>
      </c>
      <c r="V77">
        <v>256776</v>
      </c>
      <c r="W77">
        <v>6000</v>
      </c>
      <c r="X77">
        <v>283154</v>
      </c>
      <c r="AA77">
        <v>77967.509999999995</v>
      </c>
      <c r="AB77">
        <v>35395.599999999999</v>
      </c>
    </row>
    <row r="78" spans="1:30" x14ac:dyDescent="0.25">
      <c r="A78" t="s">
        <v>3333</v>
      </c>
      <c r="B78">
        <v>602371.36</v>
      </c>
      <c r="C78">
        <v>0</v>
      </c>
      <c r="D78">
        <v>44776.14</v>
      </c>
      <c r="F78">
        <v>156439.5</v>
      </c>
      <c r="G78">
        <v>516720</v>
      </c>
      <c r="M78">
        <v>908</v>
      </c>
      <c r="P78">
        <v>-1257596.3899999999</v>
      </c>
      <c r="Q78">
        <v>2560558.21</v>
      </c>
      <c r="R78">
        <v>146215.09</v>
      </c>
      <c r="V78">
        <v>244968</v>
      </c>
      <c r="X78">
        <v>282052</v>
      </c>
      <c r="AA78">
        <v>51710.35</v>
      </c>
      <c r="AB78">
        <v>28664.92</v>
      </c>
      <c r="AD78">
        <v>18.64</v>
      </c>
    </row>
    <row r="79" spans="1:30" x14ac:dyDescent="0.25">
      <c r="A79" t="s">
        <v>3262</v>
      </c>
      <c r="B79">
        <v>206915.03</v>
      </c>
      <c r="C79">
        <v>8485</v>
      </c>
      <c r="D79">
        <v>38729.040000000001</v>
      </c>
      <c r="F79">
        <v>145030.26999999999</v>
      </c>
      <c r="G79">
        <v>489342.86</v>
      </c>
      <c r="K79">
        <v>1350</v>
      </c>
      <c r="L79">
        <v>-31460</v>
      </c>
      <c r="M79">
        <v>136.69</v>
      </c>
      <c r="P79">
        <v>-280760.81</v>
      </c>
      <c r="Q79">
        <v>1212676.51</v>
      </c>
      <c r="R79">
        <v>131721.06</v>
      </c>
      <c r="S79">
        <v>31460</v>
      </c>
      <c r="X79">
        <v>43163.5</v>
      </c>
      <c r="AA79">
        <v>79660</v>
      </c>
      <c r="AB79">
        <v>3364.42</v>
      </c>
    </row>
    <row r="80" spans="1:30" x14ac:dyDescent="0.25">
      <c r="A80" t="s">
        <v>3263</v>
      </c>
      <c r="B80">
        <v>69132.92</v>
      </c>
      <c r="C80">
        <v>5475</v>
      </c>
      <c r="D80">
        <v>60742.26</v>
      </c>
      <c r="F80">
        <v>46157.86</v>
      </c>
      <c r="G80">
        <v>141347.85999999999</v>
      </c>
      <c r="K80">
        <v>27570</v>
      </c>
      <c r="L80">
        <v>168000</v>
      </c>
      <c r="M80">
        <v>999.2</v>
      </c>
      <c r="P80">
        <v>-1514594.26</v>
      </c>
      <c r="Q80">
        <v>1431387.54</v>
      </c>
      <c r="R80">
        <v>104454</v>
      </c>
      <c r="V80">
        <v>166780</v>
      </c>
      <c r="X80">
        <v>185086</v>
      </c>
      <c r="AA80">
        <v>62851.58</v>
      </c>
      <c r="AB80">
        <v>21843</v>
      </c>
    </row>
    <row r="81" spans="1:30" x14ac:dyDescent="0.25">
      <c r="A81" t="s">
        <v>3264</v>
      </c>
      <c r="B81">
        <v>543396.54</v>
      </c>
      <c r="C81">
        <v>0</v>
      </c>
      <c r="D81">
        <v>25855.040000000001</v>
      </c>
      <c r="F81">
        <v>341285.69</v>
      </c>
      <c r="G81">
        <v>857560.6</v>
      </c>
      <c r="K81">
        <v>46606</v>
      </c>
      <c r="L81">
        <v>155850</v>
      </c>
      <c r="M81">
        <v>12598.21</v>
      </c>
      <c r="P81">
        <v>-410689.76</v>
      </c>
      <c r="Q81">
        <v>2041384.85</v>
      </c>
      <c r="R81">
        <v>38004.1</v>
      </c>
      <c r="S81">
        <v>3000</v>
      </c>
      <c r="V81">
        <v>421840</v>
      </c>
      <c r="W81">
        <v>450</v>
      </c>
      <c r="X81">
        <v>470250</v>
      </c>
      <c r="AA81">
        <v>51463.42</v>
      </c>
      <c r="AB81">
        <v>27197.11</v>
      </c>
    </row>
    <row r="82" spans="1:30" x14ac:dyDescent="0.25">
      <c r="A82" t="s">
        <v>3265</v>
      </c>
      <c r="B82">
        <v>225018.54</v>
      </c>
      <c r="C82">
        <v>0</v>
      </c>
      <c r="D82">
        <v>105159.87</v>
      </c>
      <c r="F82">
        <v>411535.63</v>
      </c>
      <c r="G82">
        <v>372019.14</v>
      </c>
      <c r="L82">
        <v>73114.820000000007</v>
      </c>
      <c r="M82">
        <v>707.98</v>
      </c>
      <c r="P82">
        <v>-195237.16</v>
      </c>
      <c r="Q82">
        <v>1173118.0900000001</v>
      </c>
      <c r="R82">
        <v>127009.16</v>
      </c>
      <c r="S82">
        <v>42000</v>
      </c>
      <c r="V82">
        <v>290040</v>
      </c>
      <c r="X82">
        <v>309581</v>
      </c>
      <c r="AA82">
        <v>93210.07</v>
      </c>
      <c r="AB82">
        <v>10928.64</v>
      </c>
    </row>
    <row r="83" spans="1:30" x14ac:dyDescent="0.25">
      <c r="A83" t="s">
        <v>3266</v>
      </c>
      <c r="B83">
        <v>644161.96</v>
      </c>
      <c r="C83">
        <v>0</v>
      </c>
      <c r="D83">
        <v>7072.48</v>
      </c>
      <c r="F83">
        <v>459906.02</v>
      </c>
      <c r="G83">
        <v>140763.43</v>
      </c>
      <c r="L83">
        <v>-213545</v>
      </c>
      <c r="M83">
        <v>0</v>
      </c>
      <c r="P83">
        <v>-260528.27</v>
      </c>
      <c r="Q83">
        <v>1745362.84</v>
      </c>
      <c r="R83">
        <v>159547.25</v>
      </c>
      <c r="S83">
        <v>12000</v>
      </c>
      <c r="V83">
        <v>331500</v>
      </c>
      <c r="X83">
        <v>376420</v>
      </c>
      <c r="AA83">
        <v>47822.53</v>
      </c>
      <c r="AB83">
        <v>50165.4</v>
      </c>
    </row>
    <row r="84" spans="1:30" x14ac:dyDescent="0.25">
      <c r="A84" t="s">
        <v>3267</v>
      </c>
      <c r="B84">
        <v>338799.73</v>
      </c>
      <c r="C84">
        <v>90424.24</v>
      </c>
      <c r="D84">
        <v>53482.05</v>
      </c>
      <c r="F84">
        <v>954429.75</v>
      </c>
      <c r="G84">
        <v>366600.89</v>
      </c>
      <c r="M84">
        <v>0</v>
      </c>
      <c r="P84">
        <v>-126192.94</v>
      </c>
      <c r="Q84">
        <v>1929262.58</v>
      </c>
      <c r="R84">
        <v>151436.87</v>
      </c>
      <c r="V84">
        <v>259520</v>
      </c>
      <c r="W84">
        <v>2800</v>
      </c>
      <c r="X84">
        <v>279262</v>
      </c>
      <c r="AA84">
        <v>88858.35</v>
      </c>
      <c r="AB84">
        <v>22324.5</v>
      </c>
      <c r="AD84">
        <v>2800</v>
      </c>
    </row>
    <row r="85" spans="1:30" x14ac:dyDescent="0.25">
      <c r="A85" t="s">
        <v>3268</v>
      </c>
      <c r="B85">
        <v>523185.27</v>
      </c>
      <c r="C85">
        <v>11120</v>
      </c>
      <c r="D85">
        <v>15102.24</v>
      </c>
      <c r="F85">
        <v>210658.25</v>
      </c>
      <c r="G85">
        <v>240756.73</v>
      </c>
      <c r="L85">
        <v>45720</v>
      </c>
      <c r="M85">
        <v>132.13</v>
      </c>
      <c r="P85">
        <v>-871371.42</v>
      </c>
      <c r="Q85">
        <v>1851699.47</v>
      </c>
      <c r="R85">
        <v>166429.63</v>
      </c>
      <c r="V85">
        <v>251402</v>
      </c>
      <c r="W85">
        <v>361</v>
      </c>
      <c r="X85">
        <v>310979.48</v>
      </c>
      <c r="AA85">
        <v>68621.2</v>
      </c>
      <c r="AB85">
        <v>32249.64</v>
      </c>
    </row>
    <row r="86" spans="1:30" x14ac:dyDescent="0.25">
      <c r="A86" t="s">
        <v>3269</v>
      </c>
      <c r="B86">
        <v>4654.42</v>
      </c>
      <c r="C86">
        <v>33714.32</v>
      </c>
      <c r="D86">
        <v>75740.81</v>
      </c>
      <c r="F86">
        <v>503420.08</v>
      </c>
      <c r="G86">
        <v>327964.59999999998</v>
      </c>
      <c r="M86">
        <v>-186171.07</v>
      </c>
      <c r="P86">
        <v>170428.74</v>
      </c>
      <c r="Q86">
        <v>1211766.1200000001</v>
      </c>
      <c r="R86">
        <v>-48892.11</v>
      </c>
      <c r="V86">
        <v>199550</v>
      </c>
      <c r="X86">
        <v>232780</v>
      </c>
      <c r="AA86">
        <v>40152.47</v>
      </c>
      <c r="AB86">
        <v>10354.98</v>
      </c>
    </row>
    <row r="87" spans="1:30" x14ac:dyDescent="0.25">
      <c r="A87" t="s">
        <v>3270</v>
      </c>
      <c r="B87">
        <v>688950.4</v>
      </c>
      <c r="C87">
        <v>0</v>
      </c>
      <c r="D87">
        <v>85407.58</v>
      </c>
      <c r="F87">
        <v>230587.48</v>
      </c>
      <c r="G87">
        <v>532812.79</v>
      </c>
      <c r="K87">
        <v>21780</v>
      </c>
      <c r="M87">
        <v>250</v>
      </c>
      <c r="P87">
        <v>166452.9</v>
      </c>
      <c r="Q87">
        <v>1379368.14</v>
      </c>
      <c r="R87">
        <v>181123.93</v>
      </c>
      <c r="V87">
        <v>377560</v>
      </c>
      <c r="X87">
        <v>424870</v>
      </c>
      <c r="AA87">
        <v>38530.720000000001</v>
      </c>
      <c r="AB87">
        <v>69426</v>
      </c>
    </row>
    <row r="88" spans="1:30" x14ac:dyDescent="0.25">
      <c r="A88" t="s">
        <v>3340</v>
      </c>
      <c r="B88">
        <v>273769.46999999997</v>
      </c>
      <c r="C88">
        <v>5630.1</v>
      </c>
      <c r="D88">
        <v>5560.35</v>
      </c>
      <c r="F88">
        <v>351835.62</v>
      </c>
      <c r="G88">
        <v>127654.68</v>
      </c>
      <c r="K88">
        <v>21780</v>
      </c>
      <c r="L88">
        <v>45850</v>
      </c>
      <c r="M88">
        <v>253</v>
      </c>
      <c r="P88">
        <v>-860089.41</v>
      </c>
      <c r="Q88">
        <v>1583723.57</v>
      </c>
      <c r="R88">
        <v>111340.36</v>
      </c>
      <c r="V88">
        <v>307220</v>
      </c>
      <c r="X88">
        <v>355017</v>
      </c>
      <c r="AA88">
        <v>34747.279999999999</v>
      </c>
      <c r="AB88">
        <v>39940.300000000003</v>
      </c>
      <c r="AD88">
        <v>9850</v>
      </c>
    </row>
    <row r="89" spans="1:30" x14ac:dyDescent="0.25">
      <c r="A89" t="s">
        <v>3271</v>
      </c>
      <c r="B89">
        <v>211515.4</v>
      </c>
      <c r="C89">
        <v>0</v>
      </c>
      <c r="D89">
        <v>1382.42</v>
      </c>
      <c r="F89">
        <v>2</v>
      </c>
      <c r="G89">
        <v>131620.85999999999</v>
      </c>
      <c r="M89">
        <v>504</v>
      </c>
      <c r="P89">
        <v>125140.19</v>
      </c>
      <c r="Q89">
        <v>378255.7</v>
      </c>
      <c r="R89">
        <v>0</v>
      </c>
      <c r="X89">
        <v>41288</v>
      </c>
      <c r="AA89">
        <v>72086.149999999994</v>
      </c>
      <c r="AB89">
        <v>4405.0600000000004</v>
      </c>
    </row>
    <row r="90" spans="1:30" x14ac:dyDescent="0.25">
      <c r="A90" t="s">
        <v>3272</v>
      </c>
      <c r="B90">
        <v>415609.49</v>
      </c>
      <c r="C90">
        <v>0</v>
      </c>
      <c r="D90">
        <v>20412.12</v>
      </c>
      <c r="F90">
        <v>47556.44</v>
      </c>
      <c r="G90">
        <v>81500.98</v>
      </c>
      <c r="J90">
        <v>6000</v>
      </c>
      <c r="M90">
        <v>288</v>
      </c>
      <c r="P90">
        <v>-120506.48</v>
      </c>
      <c r="Q90">
        <v>646850.12</v>
      </c>
      <c r="R90">
        <v>32761</v>
      </c>
      <c r="S90">
        <v>150000</v>
      </c>
      <c r="V90">
        <v>263040</v>
      </c>
      <c r="W90">
        <v>-18000</v>
      </c>
      <c r="X90">
        <v>286604</v>
      </c>
      <c r="AA90">
        <v>72054.58</v>
      </c>
      <c r="AB90">
        <v>23795.03</v>
      </c>
    </row>
    <row r="91" spans="1:30" x14ac:dyDescent="0.25">
      <c r="A91" t="s">
        <v>3273</v>
      </c>
      <c r="B91">
        <v>145040.46</v>
      </c>
      <c r="C91">
        <v>0</v>
      </c>
      <c r="D91">
        <v>65247.91</v>
      </c>
      <c r="F91">
        <v>2551421.75</v>
      </c>
      <c r="G91">
        <v>270766.67</v>
      </c>
      <c r="J91">
        <v>6000</v>
      </c>
      <c r="M91">
        <v>500</v>
      </c>
      <c r="P91">
        <v>-170201.41</v>
      </c>
      <c r="Q91">
        <v>3382854.97</v>
      </c>
      <c r="R91">
        <v>39484.06</v>
      </c>
      <c r="V91">
        <v>284480</v>
      </c>
      <c r="X91">
        <v>325489</v>
      </c>
      <c r="AA91">
        <v>71324.42</v>
      </c>
      <c r="AB91">
        <v>49487.41</v>
      </c>
    </row>
    <row r="92" spans="1:30" x14ac:dyDescent="0.25">
      <c r="A92" t="s">
        <v>3274</v>
      </c>
      <c r="B92">
        <v>213546.12</v>
      </c>
      <c r="C92">
        <v>0</v>
      </c>
      <c r="D92">
        <v>79631.740000000005</v>
      </c>
      <c r="F92">
        <v>378095.89</v>
      </c>
      <c r="G92">
        <v>244101.21</v>
      </c>
      <c r="J92">
        <v>5800</v>
      </c>
      <c r="M92">
        <v>552</v>
      </c>
      <c r="P92">
        <v>-5696.92</v>
      </c>
      <c r="Q92">
        <v>1045747.78</v>
      </c>
      <c r="R92">
        <v>0</v>
      </c>
      <c r="V92">
        <v>232580</v>
      </c>
      <c r="X92">
        <v>254156</v>
      </c>
      <c r="AA92">
        <v>39943.949999999997</v>
      </c>
      <c r="AB92">
        <v>26807.95</v>
      </c>
    </row>
    <row r="93" spans="1:30" x14ac:dyDescent="0.25">
      <c r="A93" t="s">
        <v>3275</v>
      </c>
      <c r="B93">
        <v>102937.55</v>
      </c>
      <c r="C93">
        <v>0</v>
      </c>
      <c r="D93">
        <v>24096.19</v>
      </c>
      <c r="F93">
        <v>27232.15</v>
      </c>
      <c r="G93">
        <v>272696.15000000002</v>
      </c>
      <c r="M93">
        <v>1500</v>
      </c>
      <c r="P93">
        <v>302644.17</v>
      </c>
      <c r="Q93">
        <v>320699.84999999998</v>
      </c>
      <c r="R93">
        <v>57278.42</v>
      </c>
      <c r="V93">
        <v>194384</v>
      </c>
      <c r="X93">
        <v>261478</v>
      </c>
      <c r="AA93">
        <v>121038.08</v>
      </c>
      <c r="AB93">
        <v>7328.32</v>
      </c>
    </row>
    <row r="94" spans="1:30" x14ac:dyDescent="0.25">
      <c r="A94" t="s">
        <v>3276</v>
      </c>
      <c r="B94">
        <v>282731.65000000002</v>
      </c>
      <c r="C94">
        <v>0</v>
      </c>
      <c r="D94">
        <v>30563.07</v>
      </c>
      <c r="F94">
        <v>508302.4</v>
      </c>
      <c r="G94">
        <v>17304.939999999999</v>
      </c>
      <c r="M94">
        <v>265</v>
      </c>
      <c r="P94">
        <v>100689.64</v>
      </c>
      <c r="Q94">
        <v>810688.21</v>
      </c>
      <c r="R94">
        <v>44719.88</v>
      </c>
      <c r="V94">
        <v>86219.7</v>
      </c>
      <c r="X94">
        <v>108298.7</v>
      </c>
      <c r="Z94">
        <v>1500</v>
      </c>
      <c r="AA94">
        <v>56277.96</v>
      </c>
      <c r="AB94">
        <v>17003.71</v>
      </c>
    </row>
    <row r="95" spans="1:30" x14ac:dyDescent="0.25">
      <c r="A95" t="s">
        <v>3277</v>
      </c>
      <c r="B95">
        <v>280806.11</v>
      </c>
      <c r="C95">
        <v>0</v>
      </c>
      <c r="D95">
        <v>201335.41</v>
      </c>
      <c r="F95">
        <v>3</v>
      </c>
      <c r="G95">
        <v>664947.78</v>
      </c>
      <c r="J95">
        <v>6000</v>
      </c>
      <c r="M95">
        <v>197</v>
      </c>
      <c r="P95">
        <v>622517.82999999996</v>
      </c>
      <c r="Q95">
        <v>573056.03</v>
      </c>
      <c r="R95">
        <v>69879.95</v>
      </c>
      <c r="V95">
        <v>292410</v>
      </c>
      <c r="X95">
        <v>313517</v>
      </c>
      <c r="AA95">
        <v>35465.449999999997</v>
      </c>
      <c r="AB95">
        <v>34142.379999999997</v>
      </c>
      <c r="AD95">
        <v>3.68</v>
      </c>
    </row>
    <row r="96" spans="1:30" x14ac:dyDescent="0.25">
      <c r="A96" t="s">
        <v>3278</v>
      </c>
      <c r="B96">
        <v>146020.53</v>
      </c>
      <c r="C96">
        <v>0</v>
      </c>
      <c r="D96">
        <v>62721.42</v>
      </c>
      <c r="F96">
        <v>1372665.09</v>
      </c>
      <c r="G96">
        <v>148577.85</v>
      </c>
      <c r="J96">
        <v>6000</v>
      </c>
      <c r="M96">
        <v>2628.88</v>
      </c>
      <c r="P96">
        <v>-201215.75</v>
      </c>
      <c r="Q96">
        <v>1997218.5</v>
      </c>
      <c r="R96">
        <v>0</v>
      </c>
      <c r="S96">
        <v>74000</v>
      </c>
      <c r="V96">
        <v>228080</v>
      </c>
      <c r="X96">
        <v>251684</v>
      </c>
      <c r="AA96">
        <v>76893</v>
      </c>
      <c r="AB96">
        <v>30249.74</v>
      </c>
    </row>
    <row r="97" spans="1:30" x14ac:dyDescent="0.25">
      <c r="A97" t="s">
        <v>3279</v>
      </c>
      <c r="B97">
        <v>576725.4</v>
      </c>
      <c r="C97">
        <v>116520</v>
      </c>
      <c r="D97">
        <v>8339.7000000000007</v>
      </c>
      <c r="F97">
        <v>158248.68</v>
      </c>
      <c r="G97">
        <v>275730.49</v>
      </c>
      <c r="J97">
        <v>6000</v>
      </c>
      <c r="M97">
        <v>490</v>
      </c>
      <c r="P97">
        <v>363663.43</v>
      </c>
      <c r="Q97">
        <v>569833.9</v>
      </c>
      <c r="R97">
        <v>0</v>
      </c>
      <c r="S97">
        <v>366000</v>
      </c>
      <c r="X97">
        <v>40162</v>
      </c>
      <c r="AA97">
        <v>26537.57</v>
      </c>
      <c r="AB97">
        <v>4403.49</v>
      </c>
    </row>
    <row r="98" spans="1:30" x14ac:dyDescent="0.25">
      <c r="A98" t="s">
        <v>3280</v>
      </c>
      <c r="B98">
        <v>207721.83</v>
      </c>
      <c r="C98">
        <v>0</v>
      </c>
      <c r="D98">
        <v>49348.45</v>
      </c>
      <c r="F98">
        <v>9480.01</v>
      </c>
      <c r="G98">
        <v>518549.23</v>
      </c>
      <c r="J98">
        <v>6000</v>
      </c>
      <c r="M98">
        <v>954.5</v>
      </c>
      <c r="P98">
        <v>306953.2</v>
      </c>
      <c r="Q98">
        <v>528870.26</v>
      </c>
      <c r="R98">
        <v>44885.8</v>
      </c>
      <c r="V98">
        <v>194480</v>
      </c>
      <c r="W98">
        <v>3000</v>
      </c>
      <c r="X98">
        <v>259571</v>
      </c>
      <c r="AA98">
        <v>51560.19</v>
      </c>
      <c r="AB98">
        <v>27299.31</v>
      </c>
    </row>
    <row r="99" spans="1:30" x14ac:dyDescent="0.25">
      <c r="A99" t="s">
        <v>3281</v>
      </c>
      <c r="B99">
        <v>106242.39</v>
      </c>
      <c r="C99">
        <v>0</v>
      </c>
      <c r="D99">
        <v>45963.27</v>
      </c>
      <c r="F99">
        <v>7593.24</v>
      </c>
      <c r="G99">
        <v>216412.7</v>
      </c>
      <c r="J99">
        <v>5500</v>
      </c>
      <c r="M99">
        <v>516</v>
      </c>
      <c r="P99">
        <v>-222460.11</v>
      </c>
      <c r="Q99">
        <v>713142.2</v>
      </c>
      <c r="R99">
        <v>0</v>
      </c>
      <c r="V99">
        <v>293894.40000000002</v>
      </c>
      <c r="W99">
        <v>4400</v>
      </c>
      <c r="X99">
        <v>335655.4</v>
      </c>
      <c r="AA99">
        <v>34526.57</v>
      </c>
      <c r="AB99">
        <v>10548.92</v>
      </c>
    </row>
    <row r="100" spans="1:30" x14ac:dyDescent="0.25">
      <c r="A100" t="s">
        <v>3282</v>
      </c>
      <c r="B100">
        <v>174938.58</v>
      </c>
      <c r="C100">
        <v>0</v>
      </c>
      <c r="D100">
        <v>168630.8</v>
      </c>
      <c r="F100">
        <v>195062.18</v>
      </c>
      <c r="G100">
        <v>215898.82</v>
      </c>
      <c r="J100">
        <v>6000</v>
      </c>
      <c r="M100">
        <v>549</v>
      </c>
      <c r="P100">
        <v>271844.74</v>
      </c>
      <c r="Q100">
        <v>673323.61</v>
      </c>
      <c r="R100">
        <v>0</v>
      </c>
      <c r="V100">
        <v>83720</v>
      </c>
      <c r="X100">
        <v>128635</v>
      </c>
      <c r="AA100">
        <v>80292.92</v>
      </c>
      <c r="AB100">
        <v>39829.050000000003</v>
      </c>
    </row>
    <row r="101" spans="1:30" x14ac:dyDescent="0.25">
      <c r="A101" t="s">
        <v>3283</v>
      </c>
      <c r="B101">
        <v>308396.19</v>
      </c>
      <c r="C101">
        <v>0</v>
      </c>
      <c r="D101">
        <v>41361.870000000003</v>
      </c>
      <c r="F101">
        <v>3</v>
      </c>
      <c r="G101">
        <v>244232.08</v>
      </c>
      <c r="J101">
        <v>5000</v>
      </c>
      <c r="M101">
        <v>194</v>
      </c>
      <c r="P101">
        <v>-574905.38</v>
      </c>
      <c r="Q101">
        <v>1404582.07</v>
      </c>
      <c r="R101">
        <v>39299.699999999997</v>
      </c>
      <c r="V101">
        <v>206700</v>
      </c>
      <c r="W101">
        <v>3000</v>
      </c>
      <c r="X101">
        <v>227363</v>
      </c>
      <c r="AA101">
        <v>214272.42</v>
      </c>
      <c r="AB101">
        <v>14991.83</v>
      </c>
    </row>
    <row r="102" spans="1:30" x14ac:dyDescent="0.25">
      <c r="A102" t="s">
        <v>3284</v>
      </c>
      <c r="B102">
        <v>226512.65</v>
      </c>
      <c r="C102">
        <v>0</v>
      </c>
      <c r="D102">
        <v>83445.73</v>
      </c>
      <c r="F102">
        <v>179372.53</v>
      </c>
      <c r="G102">
        <v>199727.71</v>
      </c>
      <c r="M102">
        <v>39388.68</v>
      </c>
      <c r="P102">
        <v>-2604.9</v>
      </c>
      <c r="Q102">
        <v>819557.49</v>
      </c>
      <c r="R102">
        <v>0</v>
      </c>
      <c r="U102">
        <v>4900</v>
      </c>
      <c r="V102">
        <v>277800</v>
      </c>
      <c r="X102">
        <v>315070.56</v>
      </c>
      <c r="Y102">
        <v>1500</v>
      </c>
      <c r="AA102">
        <v>37857.980000000003</v>
      </c>
      <c r="AB102">
        <v>11784.11</v>
      </c>
    </row>
    <row r="103" spans="1:30" x14ac:dyDescent="0.25">
      <c r="A103" t="s">
        <v>3287</v>
      </c>
      <c r="B103">
        <v>57051.12</v>
      </c>
      <c r="C103">
        <v>0</v>
      </c>
      <c r="D103">
        <v>47022.06</v>
      </c>
      <c r="F103">
        <v>2</v>
      </c>
      <c r="G103">
        <v>377752.57</v>
      </c>
      <c r="J103">
        <v>6300</v>
      </c>
      <c r="M103">
        <v>0</v>
      </c>
      <c r="P103">
        <v>186727.36</v>
      </c>
      <c r="Q103">
        <v>474645.55</v>
      </c>
      <c r="R103">
        <v>32321.41</v>
      </c>
      <c r="V103">
        <v>152852</v>
      </c>
      <c r="W103">
        <v>-13400</v>
      </c>
      <c r="X103">
        <v>172748</v>
      </c>
      <c r="AA103">
        <v>157528.71</v>
      </c>
      <c r="AB103">
        <v>29251.86</v>
      </c>
    </row>
    <row r="104" spans="1:30" x14ac:dyDescent="0.25">
      <c r="A104" t="s">
        <v>3288</v>
      </c>
      <c r="B104">
        <v>306244.24</v>
      </c>
      <c r="C104">
        <v>15000</v>
      </c>
      <c r="D104">
        <v>389683.09</v>
      </c>
      <c r="F104">
        <v>577.32000000000005</v>
      </c>
      <c r="G104">
        <v>302202.38</v>
      </c>
      <c r="J104">
        <v>5000</v>
      </c>
      <c r="M104">
        <v>2160.14</v>
      </c>
      <c r="P104">
        <v>286587.34000000003</v>
      </c>
      <c r="Q104">
        <v>1172968.6100000001</v>
      </c>
      <c r="R104">
        <v>76356.88</v>
      </c>
      <c r="X104">
        <v>66777</v>
      </c>
      <c r="AA104">
        <v>398194.16</v>
      </c>
      <c r="AB104">
        <v>11037.07</v>
      </c>
      <c r="AD104">
        <v>5957.71</v>
      </c>
    </row>
    <row r="105" spans="1:30" x14ac:dyDescent="0.25">
      <c r="A105" t="s">
        <v>3336</v>
      </c>
      <c r="B105">
        <v>232733.95</v>
      </c>
      <c r="C105">
        <v>0</v>
      </c>
      <c r="D105">
        <v>60714.22</v>
      </c>
      <c r="F105">
        <v>327308.28999999998</v>
      </c>
      <c r="G105">
        <v>229648.9</v>
      </c>
      <c r="J105">
        <v>6000</v>
      </c>
      <c r="M105">
        <v>375</v>
      </c>
      <c r="P105">
        <v>198186.06</v>
      </c>
      <c r="Q105">
        <v>764461.81</v>
      </c>
      <c r="R105">
        <v>24012.52</v>
      </c>
      <c r="V105">
        <v>349000</v>
      </c>
      <c r="W105">
        <v>36000</v>
      </c>
      <c r="X105">
        <v>381670</v>
      </c>
      <c r="AA105">
        <v>56349.279999999999</v>
      </c>
      <c r="AB105">
        <v>38710.75</v>
      </c>
    </row>
    <row r="106" spans="1:30" x14ac:dyDescent="0.25">
      <c r="A106" t="s">
        <v>3337</v>
      </c>
      <c r="B106">
        <v>27472.05</v>
      </c>
      <c r="C106">
        <v>0</v>
      </c>
      <c r="D106">
        <v>66184.039999999994</v>
      </c>
      <c r="F106">
        <v>956445.18</v>
      </c>
      <c r="G106">
        <v>185725.56</v>
      </c>
      <c r="J106">
        <v>6000</v>
      </c>
      <c r="M106">
        <v>3063</v>
      </c>
      <c r="P106">
        <v>-68530.87</v>
      </c>
      <c r="Q106">
        <v>1440238.21</v>
      </c>
      <c r="R106">
        <v>0</v>
      </c>
      <c r="V106">
        <v>288780</v>
      </c>
      <c r="X106">
        <v>327485</v>
      </c>
      <c r="AA106">
        <v>42400.5</v>
      </c>
      <c r="AB106">
        <v>33438.01</v>
      </c>
    </row>
    <row r="107" spans="1:30" x14ac:dyDescent="0.25">
      <c r="A107" t="s">
        <v>3342</v>
      </c>
      <c r="B107">
        <v>838460.74</v>
      </c>
      <c r="C107">
        <v>0</v>
      </c>
      <c r="D107">
        <v>83689.509999999995</v>
      </c>
      <c r="F107">
        <v>1777021.57</v>
      </c>
      <c r="G107">
        <v>143915.31</v>
      </c>
      <c r="J107">
        <v>11300</v>
      </c>
      <c r="M107">
        <v>375</v>
      </c>
      <c r="N107">
        <v>0</v>
      </c>
      <c r="P107">
        <v>356557.77</v>
      </c>
      <c r="Q107">
        <v>2616413.23</v>
      </c>
      <c r="R107">
        <v>22776.74</v>
      </c>
      <c r="X107">
        <v>32670</v>
      </c>
      <c r="AA107">
        <v>40428.53</v>
      </c>
      <c r="AB107">
        <v>41687.08</v>
      </c>
    </row>
    <row r="108" spans="1:30" x14ac:dyDescent="0.25">
      <c r="A108" t="s">
        <v>3290</v>
      </c>
      <c r="B108">
        <v>132640.54999999999</v>
      </c>
      <c r="C108">
        <v>0</v>
      </c>
      <c r="D108">
        <v>49378.28</v>
      </c>
      <c r="F108">
        <v>10679.89</v>
      </c>
      <c r="G108">
        <v>112981.78</v>
      </c>
      <c r="M108">
        <v>712.52</v>
      </c>
      <c r="P108">
        <v>-1905053.59</v>
      </c>
      <c r="Q108">
        <v>2310952.34</v>
      </c>
      <c r="R108">
        <v>76757.69</v>
      </c>
      <c r="T108">
        <v>10</v>
      </c>
      <c r="V108">
        <v>196500</v>
      </c>
      <c r="X108">
        <v>231940.64</v>
      </c>
      <c r="AA108">
        <v>90924.63</v>
      </c>
      <c r="AB108">
        <v>7233.19</v>
      </c>
    </row>
    <row r="109" spans="1:30" x14ac:dyDescent="0.25">
      <c r="A109" t="s">
        <v>3291</v>
      </c>
      <c r="B109">
        <v>538187.57999999996</v>
      </c>
      <c r="C109">
        <v>0</v>
      </c>
      <c r="D109">
        <v>31004.06</v>
      </c>
      <c r="F109">
        <v>1301496.26</v>
      </c>
      <c r="G109">
        <v>104037.7</v>
      </c>
      <c r="K109">
        <v>6000</v>
      </c>
      <c r="M109">
        <v>532.72</v>
      </c>
      <c r="P109">
        <v>794380.63</v>
      </c>
      <c r="Q109">
        <v>1228203.58</v>
      </c>
      <c r="R109">
        <v>29744.85</v>
      </c>
      <c r="V109">
        <v>165640</v>
      </c>
      <c r="X109">
        <v>201024</v>
      </c>
      <c r="AA109">
        <v>41364.769999999997</v>
      </c>
      <c r="AB109">
        <v>24297.41</v>
      </c>
    </row>
    <row r="110" spans="1:30" x14ac:dyDescent="0.25">
      <c r="A110" t="s">
        <v>3292</v>
      </c>
      <c r="B110">
        <v>89302.26</v>
      </c>
      <c r="C110">
        <v>0</v>
      </c>
      <c r="D110">
        <v>29077.42</v>
      </c>
      <c r="F110">
        <v>1268889.28</v>
      </c>
      <c r="G110">
        <v>94411.520000000004</v>
      </c>
      <c r="K110">
        <v>6000</v>
      </c>
      <c r="M110">
        <v>0</v>
      </c>
      <c r="P110">
        <v>302595.07</v>
      </c>
      <c r="Q110">
        <v>1322855.6000000001</v>
      </c>
      <c r="R110">
        <v>59131.92</v>
      </c>
      <c r="V110">
        <v>191100</v>
      </c>
      <c r="X110">
        <v>215809</v>
      </c>
      <c r="AA110">
        <v>89271.5</v>
      </c>
      <c r="AB110">
        <v>22777.61</v>
      </c>
    </row>
    <row r="111" spans="1:30" x14ac:dyDescent="0.25">
      <c r="A111" t="s">
        <v>3293</v>
      </c>
      <c r="B111">
        <v>177132.35</v>
      </c>
      <c r="C111">
        <v>0</v>
      </c>
      <c r="D111">
        <v>152271.76999999999</v>
      </c>
      <c r="F111">
        <v>1143237.0900000001</v>
      </c>
      <c r="G111">
        <v>307787.86</v>
      </c>
      <c r="M111">
        <v>0</v>
      </c>
      <c r="P111">
        <v>-195022.42</v>
      </c>
      <c r="Q111">
        <v>2235714.37</v>
      </c>
      <c r="R111">
        <v>63698.29</v>
      </c>
      <c r="V111">
        <v>265504.2</v>
      </c>
      <c r="W111">
        <v>3000</v>
      </c>
      <c r="X111">
        <v>302206.2</v>
      </c>
      <c r="AA111">
        <v>145561.29</v>
      </c>
      <c r="AB111">
        <v>63378.879999999997</v>
      </c>
    </row>
    <row r="112" spans="1:30" x14ac:dyDescent="0.25">
      <c r="A112" t="s">
        <v>3294</v>
      </c>
      <c r="B112">
        <v>260138.14</v>
      </c>
      <c r="C112">
        <v>0</v>
      </c>
      <c r="D112">
        <v>71615.509999999995</v>
      </c>
      <c r="F112">
        <v>467683.8</v>
      </c>
      <c r="G112">
        <v>65525.7</v>
      </c>
      <c r="J112">
        <v>37200</v>
      </c>
      <c r="M112">
        <v>1379.4</v>
      </c>
      <c r="P112">
        <v>-888568.31</v>
      </c>
      <c r="Q112">
        <v>1762414.5</v>
      </c>
      <c r="R112">
        <v>36041.31</v>
      </c>
      <c r="S112">
        <v>60000</v>
      </c>
      <c r="V112">
        <v>153780.20000000001</v>
      </c>
      <c r="X112">
        <v>189122.2</v>
      </c>
      <c r="AA112">
        <v>57284.22</v>
      </c>
      <c r="AB112">
        <v>28002.53</v>
      </c>
    </row>
    <row r="113" spans="1:28" x14ac:dyDescent="0.25">
      <c r="A113" t="s">
        <v>3295</v>
      </c>
      <c r="B113">
        <v>277046.09000000003</v>
      </c>
      <c r="C113">
        <v>0</v>
      </c>
      <c r="D113">
        <v>16461.61</v>
      </c>
      <c r="F113">
        <v>1951981.74</v>
      </c>
      <c r="G113">
        <v>173375.89</v>
      </c>
      <c r="H113">
        <v>1</v>
      </c>
      <c r="M113">
        <v>1310</v>
      </c>
      <c r="P113">
        <v>1948609.62</v>
      </c>
      <c r="Q113">
        <v>513834.47</v>
      </c>
      <c r="R113">
        <v>23229.58</v>
      </c>
      <c r="S113">
        <v>36000</v>
      </c>
      <c r="V113">
        <v>147520</v>
      </c>
      <c r="X113">
        <v>178178</v>
      </c>
      <c r="AA113">
        <v>40429.660000000003</v>
      </c>
      <c r="AB113">
        <v>17404.68</v>
      </c>
    </row>
    <row r="114" spans="1:28" x14ac:dyDescent="0.25">
      <c r="A114" t="s">
        <v>3296</v>
      </c>
      <c r="B114">
        <v>44414.41</v>
      </c>
      <c r="C114">
        <v>177325.4</v>
      </c>
      <c r="D114">
        <v>195052.38</v>
      </c>
      <c r="F114">
        <v>488107.7</v>
      </c>
      <c r="G114">
        <v>235826.55</v>
      </c>
      <c r="K114">
        <v>659.26</v>
      </c>
      <c r="M114">
        <v>-901</v>
      </c>
      <c r="P114">
        <v>-2668378.7799999998</v>
      </c>
      <c r="Q114">
        <v>3774792.24</v>
      </c>
      <c r="R114">
        <v>193776.06</v>
      </c>
      <c r="S114">
        <v>42000</v>
      </c>
      <c r="V114">
        <v>123060</v>
      </c>
      <c r="W114">
        <v>3000</v>
      </c>
      <c r="X114">
        <v>167082</v>
      </c>
      <c r="AA114">
        <v>90164.95</v>
      </c>
      <c r="AB114">
        <v>33159.39</v>
      </c>
    </row>
    <row r="115" spans="1:28" x14ac:dyDescent="0.25">
      <c r="A115" t="s">
        <v>3297</v>
      </c>
      <c r="B115">
        <v>197697.64</v>
      </c>
      <c r="C115">
        <v>0</v>
      </c>
      <c r="D115">
        <v>34735.67</v>
      </c>
      <c r="F115">
        <v>259877.83</v>
      </c>
      <c r="G115">
        <v>337472.88</v>
      </c>
      <c r="M115">
        <v>-7407.5</v>
      </c>
      <c r="P115">
        <v>-911010.05</v>
      </c>
      <c r="Q115">
        <v>1908283.93</v>
      </c>
      <c r="R115">
        <v>30700.639999999999</v>
      </c>
      <c r="V115">
        <v>201800</v>
      </c>
      <c r="X115">
        <v>240316</v>
      </c>
      <c r="AA115">
        <v>94650.42</v>
      </c>
      <c r="AB115">
        <v>18916.580000000002</v>
      </c>
    </row>
    <row r="116" spans="1:28" x14ac:dyDescent="0.25">
      <c r="A116" t="s">
        <v>3298</v>
      </c>
      <c r="B116">
        <v>245748.7</v>
      </c>
      <c r="C116">
        <v>0</v>
      </c>
      <c r="D116">
        <v>34945.199999999997</v>
      </c>
      <c r="F116">
        <v>956980.08</v>
      </c>
      <c r="G116">
        <v>213786.06</v>
      </c>
      <c r="M116">
        <v>-18.72</v>
      </c>
      <c r="P116">
        <v>-437847.08</v>
      </c>
      <c r="Q116">
        <v>1980426.11</v>
      </c>
      <c r="R116">
        <v>33857.61</v>
      </c>
      <c r="V116">
        <v>163702.79999999999</v>
      </c>
      <c r="X116">
        <v>179918.8</v>
      </c>
      <c r="AA116">
        <v>67099.009999999995</v>
      </c>
      <c r="AB116">
        <v>27982.09</v>
      </c>
    </row>
    <row r="117" spans="1:28" x14ac:dyDescent="0.25">
      <c r="A117" t="s">
        <v>3299</v>
      </c>
      <c r="B117">
        <v>267094.93</v>
      </c>
      <c r="C117">
        <v>18852.150000000001</v>
      </c>
      <c r="D117">
        <v>31191.919999999998</v>
      </c>
      <c r="F117">
        <v>190797.44</v>
      </c>
      <c r="G117">
        <v>361772.18</v>
      </c>
      <c r="M117">
        <v>-404</v>
      </c>
      <c r="P117">
        <v>-1054951.97</v>
      </c>
      <c r="Q117">
        <v>2133398.12</v>
      </c>
      <c r="R117">
        <v>36022.32</v>
      </c>
      <c r="V117">
        <v>305243</v>
      </c>
      <c r="X117">
        <v>346603.1</v>
      </c>
      <c r="AA117">
        <v>151893.62</v>
      </c>
      <c r="AB117">
        <v>25270.93</v>
      </c>
    </row>
    <row r="118" spans="1:28" x14ac:dyDescent="0.25">
      <c r="A118" t="s">
        <v>3300</v>
      </c>
      <c r="B118">
        <v>121460.58</v>
      </c>
      <c r="C118">
        <v>0</v>
      </c>
      <c r="D118">
        <v>35848.58</v>
      </c>
      <c r="F118">
        <v>5</v>
      </c>
      <c r="G118">
        <v>157420.48000000001</v>
      </c>
      <c r="K118">
        <v>6000</v>
      </c>
      <c r="M118">
        <v>504</v>
      </c>
      <c r="P118">
        <v>-1511542.96</v>
      </c>
      <c r="Q118">
        <v>1945240.49</v>
      </c>
      <c r="R118">
        <v>15118.86</v>
      </c>
      <c r="V118">
        <v>187300.6</v>
      </c>
      <c r="W118">
        <v>1500</v>
      </c>
      <c r="X118">
        <v>229604.6</v>
      </c>
      <c r="AA118">
        <v>48718.9</v>
      </c>
      <c r="AB118">
        <v>7098.85</v>
      </c>
    </row>
    <row r="119" spans="1:28" x14ac:dyDescent="0.25">
      <c r="A119" t="s">
        <v>3301</v>
      </c>
      <c r="B119">
        <v>20992.71</v>
      </c>
      <c r="C119">
        <v>0</v>
      </c>
      <c r="D119">
        <v>25114.97</v>
      </c>
      <c r="F119">
        <v>312237.8</v>
      </c>
      <c r="G119">
        <v>149110.95000000001</v>
      </c>
      <c r="K119">
        <v>0</v>
      </c>
      <c r="M119">
        <v>-1750</v>
      </c>
      <c r="P119">
        <v>-1801723.99</v>
      </c>
      <c r="Q119">
        <v>2404357.2799999998</v>
      </c>
      <c r="R119">
        <v>35217.19</v>
      </c>
      <c r="V119">
        <v>144260</v>
      </c>
      <c r="X119">
        <v>185836</v>
      </c>
      <c r="AA119">
        <v>42756.03</v>
      </c>
      <c r="AB119">
        <v>18212.02</v>
      </c>
    </row>
    <row r="120" spans="1:28" x14ac:dyDescent="0.25">
      <c r="A120" t="s">
        <v>3302</v>
      </c>
      <c r="B120">
        <v>157636.24</v>
      </c>
      <c r="C120">
        <v>0</v>
      </c>
      <c r="D120">
        <v>20058.04</v>
      </c>
      <c r="F120">
        <v>7</v>
      </c>
      <c r="G120">
        <v>147578.31</v>
      </c>
      <c r="M120">
        <v>-4326.2700000000004</v>
      </c>
      <c r="P120">
        <v>-2700059.1</v>
      </c>
      <c r="Q120">
        <v>3154007.83</v>
      </c>
      <c r="R120">
        <v>12600.53</v>
      </c>
      <c r="V120">
        <v>227040</v>
      </c>
      <c r="X120">
        <v>269838</v>
      </c>
      <c r="AA120">
        <v>47098.36</v>
      </c>
      <c r="AB120">
        <v>5547.04</v>
      </c>
    </row>
    <row r="121" spans="1:28" x14ac:dyDescent="0.25">
      <c r="A121" t="s">
        <v>3303</v>
      </c>
      <c r="B121">
        <v>204543.23</v>
      </c>
      <c r="C121">
        <v>0</v>
      </c>
      <c r="D121">
        <v>44952.19</v>
      </c>
      <c r="F121">
        <v>580007.51</v>
      </c>
      <c r="G121">
        <v>223957.14</v>
      </c>
      <c r="L121">
        <v>251395</v>
      </c>
      <c r="M121">
        <v>199</v>
      </c>
      <c r="P121">
        <v>-1330097.3500000001</v>
      </c>
      <c r="Q121">
        <v>2272032.2400000002</v>
      </c>
      <c r="R121">
        <v>57288.08</v>
      </c>
      <c r="V121">
        <v>186009.60000000001</v>
      </c>
      <c r="X121">
        <v>214287.6</v>
      </c>
      <c r="AA121">
        <v>109560.48</v>
      </c>
      <c r="AB121">
        <v>32071.42</v>
      </c>
    </row>
    <row r="122" spans="1:28" x14ac:dyDescent="0.25">
      <c r="A122" t="s">
        <v>3304</v>
      </c>
      <c r="B122">
        <v>67965.16</v>
      </c>
      <c r="C122">
        <v>0</v>
      </c>
      <c r="D122">
        <v>257077.12</v>
      </c>
      <c r="F122">
        <v>247702.07</v>
      </c>
      <c r="G122">
        <v>13288.64</v>
      </c>
      <c r="K122">
        <v>5000</v>
      </c>
      <c r="M122">
        <v>705</v>
      </c>
      <c r="P122">
        <v>-1078900.8899999999</v>
      </c>
      <c r="Q122">
        <v>1679735.01</v>
      </c>
      <c r="R122">
        <v>24103.89</v>
      </c>
      <c r="S122">
        <v>108000</v>
      </c>
      <c r="V122">
        <v>87720</v>
      </c>
      <c r="X122">
        <v>123882</v>
      </c>
      <c r="AA122">
        <v>32726.07</v>
      </c>
      <c r="AB122">
        <v>40016.839999999997</v>
      </c>
    </row>
    <row r="123" spans="1:28" x14ac:dyDescent="0.25">
      <c r="A123" t="s">
        <v>3305</v>
      </c>
      <c r="B123">
        <v>402802.19</v>
      </c>
      <c r="C123">
        <v>0</v>
      </c>
      <c r="D123">
        <v>51061.99</v>
      </c>
      <c r="F123">
        <v>-40462.82</v>
      </c>
      <c r="G123">
        <v>130773.01</v>
      </c>
      <c r="M123">
        <v>205.61</v>
      </c>
      <c r="P123">
        <v>-1241478.57</v>
      </c>
      <c r="Q123">
        <v>1611506.92</v>
      </c>
      <c r="R123">
        <v>42769.32</v>
      </c>
      <c r="S123">
        <v>277000</v>
      </c>
      <c r="V123">
        <v>195760</v>
      </c>
      <c r="X123">
        <v>234053</v>
      </c>
      <c r="AA123">
        <v>41000.74</v>
      </c>
      <c r="AB123">
        <v>20527.169999999998</v>
      </c>
    </row>
    <row r="124" spans="1:28" x14ac:dyDescent="0.25">
      <c r="A124" t="s">
        <v>3306</v>
      </c>
      <c r="B124">
        <v>114433.82</v>
      </c>
      <c r="C124">
        <v>85027.46</v>
      </c>
      <c r="D124">
        <v>278969.46000000002</v>
      </c>
      <c r="F124">
        <v>-15539.6</v>
      </c>
      <c r="G124">
        <v>506988.05</v>
      </c>
      <c r="J124">
        <v>59800</v>
      </c>
      <c r="M124">
        <v>1906.34</v>
      </c>
      <c r="P124">
        <v>323510.74</v>
      </c>
      <c r="Q124">
        <v>667875.67000000004</v>
      </c>
      <c r="R124">
        <v>18592.490000000002</v>
      </c>
      <c r="V124">
        <v>37327.199999999997</v>
      </c>
      <c r="X124">
        <v>53087.199999999997</v>
      </c>
      <c r="AA124">
        <v>43192.61</v>
      </c>
      <c r="AB124">
        <v>12228.44</v>
      </c>
    </row>
    <row r="125" spans="1:28" x14ac:dyDescent="0.25">
      <c r="A125" t="s">
        <v>3307</v>
      </c>
      <c r="B125">
        <v>124194.54</v>
      </c>
      <c r="C125">
        <v>0</v>
      </c>
      <c r="D125">
        <v>39344.25</v>
      </c>
      <c r="F125">
        <v>576213.29</v>
      </c>
      <c r="G125">
        <v>253509.73</v>
      </c>
      <c r="H125">
        <v>1</v>
      </c>
      <c r="K125">
        <v>440</v>
      </c>
      <c r="M125">
        <v>-1754.37</v>
      </c>
      <c r="P125">
        <v>459354.27</v>
      </c>
      <c r="Q125">
        <v>654977.96</v>
      </c>
      <c r="R125">
        <v>39819.480000000003</v>
      </c>
      <c r="V125">
        <v>165026.70000000001</v>
      </c>
      <c r="X125">
        <v>203546.7</v>
      </c>
      <c r="AA125">
        <v>67254.320000000007</v>
      </c>
      <c r="AB125">
        <v>39145.21</v>
      </c>
    </row>
    <row r="126" spans="1:28" x14ac:dyDescent="0.25">
      <c r="A126" t="s">
        <v>3308</v>
      </c>
      <c r="B126">
        <v>399214.37</v>
      </c>
      <c r="C126">
        <v>0</v>
      </c>
      <c r="D126">
        <v>207515.64</v>
      </c>
      <c r="F126">
        <v>155270.13</v>
      </c>
      <c r="G126">
        <v>117511.67</v>
      </c>
      <c r="M126">
        <v>0</v>
      </c>
      <c r="P126">
        <v>-2296779.96</v>
      </c>
      <c r="Q126">
        <v>3175397.16</v>
      </c>
      <c r="R126">
        <v>155313.82</v>
      </c>
      <c r="T126">
        <v>2.42</v>
      </c>
      <c r="V126">
        <v>308480</v>
      </c>
      <c r="X126">
        <v>366798</v>
      </c>
      <c r="AA126">
        <v>63325.84</v>
      </c>
      <c r="AB126">
        <v>24377.79</v>
      </c>
    </row>
    <row r="127" spans="1:28" x14ac:dyDescent="0.25">
      <c r="A127" t="s">
        <v>3309</v>
      </c>
      <c r="B127">
        <v>290798.28000000003</v>
      </c>
      <c r="C127">
        <v>7000</v>
      </c>
      <c r="D127">
        <v>117726.01</v>
      </c>
      <c r="F127">
        <v>88758.64</v>
      </c>
      <c r="G127">
        <v>76468.009999999995</v>
      </c>
      <c r="M127">
        <v>0</v>
      </c>
      <c r="P127">
        <v>-636130.38</v>
      </c>
      <c r="Q127">
        <v>1191484.79</v>
      </c>
      <c r="R127">
        <v>91400.72</v>
      </c>
      <c r="T127">
        <v>0.43</v>
      </c>
      <c r="V127">
        <v>169480</v>
      </c>
      <c r="W127">
        <v>71820</v>
      </c>
      <c r="X127">
        <v>237212</v>
      </c>
      <c r="AA127">
        <v>25976.2</v>
      </c>
      <c r="AB127">
        <v>13516.42</v>
      </c>
    </row>
    <row r="128" spans="1:28" x14ac:dyDescent="0.25">
      <c r="A128" t="s">
        <v>3310</v>
      </c>
      <c r="B128">
        <v>503258.85</v>
      </c>
      <c r="C128">
        <v>0</v>
      </c>
      <c r="D128">
        <v>310308.92</v>
      </c>
      <c r="F128">
        <v>2192833.31</v>
      </c>
      <c r="G128">
        <v>109609.88</v>
      </c>
      <c r="M128">
        <v>0</v>
      </c>
      <c r="P128">
        <v>2190259.27</v>
      </c>
      <c r="Q128">
        <v>918887.6</v>
      </c>
      <c r="R128">
        <v>93661.77</v>
      </c>
      <c r="V128">
        <v>317340</v>
      </c>
      <c r="W128">
        <v>71160</v>
      </c>
      <c r="X128">
        <v>383806</v>
      </c>
      <c r="AA128">
        <v>37458.43</v>
      </c>
      <c r="AB128">
        <v>32283.25</v>
      </c>
    </row>
    <row r="129" spans="1:28" x14ac:dyDescent="0.25">
      <c r="A129" t="s">
        <v>3311</v>
      </c>
      <c r="B129">
        <v>250325.71</v>
      </c>
      <c r="C129">
        <v>0</v>
      </c>
      <c r="D129">
        <v>40250.74</v>
      </c>
      <c r="F129">
        <v>83123.289999999994</v>
      </c>
      <c r="G129">
        <v>146727.24</v>
      </c>
      <c r="M129">
        <v>0</v>
      </c>
      <c r="P129">
        <v>-1315124.06</v>
      </c>
      <c r="Q129">
        <v>1855787.89</v>
      </c>
      <c r="R129">
        <v>122476.06</v>
      </c>
      <c r="V129">
        <v>192420</v>
      </c>
      <c r="W129">
        <v>68040</v>
      </c>
      <c r="X129">
        <v>256176</v>
      </c>
      <c r="AA129">
        <v>59951.42</v>
      </c>
      <c r="AB129">
        <v>9915.49</v>
      </c>
    </row>
    <row r="130" spans="1:28" x14ac:dyDescent="0.25">
      <c r="A130" t="s">
        <v>3312</v>
      </c>
      <c r="B130">
        <v>323879.37</v>
      </c>
      <c r="C130">
        <v>0</v>
      </c>
      <c r="D130">
        <v>80245.34</v>
      </c>
      <c r="F130">
        <v>315500.03000000003</v>
      </c>
      <c r="G130">
        <v>217193.83</v>
      </c>
      <c r="M130">
        <v>0</v>
      </c>
      <c r="P130">
        <v>-499173.19</v>
      </c>
      <c r="Q130">
        <v>1498231.3</v>
      </c>
      <c r="R130">
        <v>72392.42</v>
      </c>
      <c r="T130">
        <v>425.94</v>
      </c>
      <c r="X130">
        <v>20510</v>
      </c>
      <c r="AA130">
        <v>88593.58</v>
      </c>
      <c r="AB130">
        <v>11229.32</v>
      </c>
    </row>
    <row r="131" spans="1:28" x14ac:dyDescent="0.25">
      <c r="A131" t="s">
        <v>3313</v>
      </c>
      <c r="B131">
        <v>597513.77</v>
      </c>
      <c r="D131">
        <v>104485.8</v>
      </c>
      <c r="F131">
        <v>286539.42</v>
      </c>
      <c r="G131">
        <v>20410.580000000002</v>
      </c>
      <c r="M131">
        <v>0</v>
      </c>
      <c r="P131">
        <v>-1303059.17</v>
      </c>
      <c r="Q131">
        <v>2202136.4300000002</v>
      </c>
      <c r="R131">
        <v>232542</v>
      </c>
      <c r="V131">
        <v>340198</v>
      </c>
      <c r="X131">
        <v>381762</v>
      </c>
      <c r="AA131">
        <v>42715.97</v>
      </c>
      <c r="AB131">
        <v>11849.72</v>
      </c>
    </row>
    <row r="132" spans="1:28" x14ac:dyDescent="0.25">
      <c r="A132" t="s">
        <v>3314</v>
      </c>
      <c r="B132">
        <v>628606.47</v>
      </c>
      <c r="C132">
        <v>0</v>
      </c>
      <c r="D132">
        <v>4478.03</v>
      </c>
      <c r="F132">
        <v>2038663.49</v>
      </c>
      <c r="G132">
        <v>999620.98</v>
      </c>
      <c r="M132">
        <v>2135</v>
      </c>
      <c r="P132">
        <v>2947556.6</v>
      </c>
      <c r="Q132">
        <v>655276.54</v>
      </c>
      <c r="R132">
        <v>196783.8</v>
      </c>
      <c r="V132">
        <v>268400</v>
      </c>
      <c r="W132">
        <v>77160</v>
      </c>
      <c r="X132">
        <v>332849</v>
      </c>
      <c r="Y132">
        <v>320</v>
      </c>
      <c r="Z132">
        <v>3900</v>
      </c>
      <c r="AA132">
        <v>49398.2</v>
      </c>
      <c r="AB132">
        <v>91275.77</v>
      </c>
    </row>
    <row r="133" spans="1:28" x14ac:dyDescent="0.25">
      <c r="A133" t="s">
        <v>3315</v>
      </c>
      <c r="B133">
        <v>487664.58</v>
      </c>
      <c r="C133">
        <v>39900</v>
      </c>
      <c r="D133">
        <v>176318.45</v>
      </c>
      <c r="F133">
        <v>1261675</v>
      </c>
      <c r="G133">
        <v>123551.34</v>
      </c>
      <c r="M133">
        <v>489</v>
      </c>
      <c r="P133">
        <v>171022.19</v>
      </c>
      <c r="Q133">
        <v>1904716.16</v>
      </c>
      <c r="R133">
        <v>131635.01</v>
      </c>
      <c r="V133">
        <v>289640</v>
      </c>
      <c r="X133">
        <v>345654</v>
      </c>
      <c r="AA133">
        <v>64314.04</v>
      </c>
      <c r="AB133">
        <v>30239.95</v>
      </c>
    </row>
    <row r="134" spans="1:28" x14ac:dyDescent="0.25">
      <c r="A134" t="s">
        <v>3316</v>
      </c>
      <c r="B134">
        <v>369958.06</v>
      </c>
      <c r="C134">
        <v>0</v>
      </c>
      <c r="D134">
        <v>173498.48</v>
      </c>
      <c r="F134">
        <v>195768.6</v>
      </c>
      <c r="G134">
        <v>335524.32</v>
      </c>
      <c r="M134">
        <v>0</v>
      </c>
      <c r="P134">
        <v>-1283422.73</v>
      </c>
      <c r="Q134">
        <v>2482221.21</v>
      </c>
      <c r="R134">
        <v>86270.55</v>
      </c>
      <c r="V134">
        <v>267480</v>
      </c>
      <c r="X134">
        <v>331549</v>
      </c>
      <c r="AA134">
        <v>83208.41</v>
      </c>
      <c r="AB134">
        <v>34842.160000000003</v>
      </c>
    </row>
    <row r="135" spans="1:28" x14ac:dyDescent="0.25">
      <c r="A135" t="s">
        <v>3317</v>
      </c>
      <c r="B135">
        <v>156215.35999999999</v>
      </c>
      <c r="C135">
        <v>0</v>
      </c>
      <c r="D135">
        <v>127923.84</v>
      </c>
      <c r="F135">
        <v>546038.87</v>
      </c>
      <c r="G135">
        <v>26580.49</v>
      </c>
      <c r="M135">
        <v>1143</v>
      </c>
      <c r="P135">
        <v>-2670949.9900000002</v>
      </c>
      <c r="Q135">
        <v>3637434.23</v>
      </c>
      <c r="R135">
        <v>10438.85</v>
      </c>
      <c r="V135">
        <v>248000</v>
      </c>
      <c r="X135">
        <v>268555</v>
      </c>
      <c r="AA135">
        <v>34666.51</v>
      </c>
      <c r="AB135">
        <v>23286.02</v>
      </c>
    </row>
    <row r="136" spans="1:28" x14ac:dyDescent="0.25">
      <c r="A136" t="s">
        <v>3318</v>
      </c>
      <c r="B136">
        <v>111862.17</v>
      </c>
      <c r="C136">
        <v>28930</v>
      </c>
      <c r="D136">
        <v>707641.23</v>
      </c>
      <c r="F136">
        <v>1910845.42</v>
      </c>
      <c r="G136">
        <v>14722.96</v>
      </c>
      <c r="M136">
        <v>0</v>
      </c>
      <c r="P136">
        <v>2940892.88</v>
      </c>
      <c r="R136">
        <v>6952.69</v>
      </c>
      <c r="V136">
        <v>199884</v>
      </c>
      <c r="X136">
        <v>222597</v>
      </c>
      <c r="AA136">
        <v>43070.58</v>
      </c>
      <c r="AB136">
        <v>29610.31</v>
      </c>
    </row>
    <row r="137" spans="1:28" x14ac:dyDescent="0.25">
      <c r="A137" t="s">
        <v>3319</v>
      </c>
      <c r="B137">
        <v>310566.78999999998</v>
      </c>
      <c r="C137">
        <v>0</v>
      </c>
      <c r="D137">
        <v>210336.89</v>
      </c>
      <c r="F137">
        <v>114424.13</v>
      </c>
      <c r="G137">
        <v>295551.68</v>
      </c>
      <c r="M137">
        <v>454</v>
      </c>
      <c r="P137">
        <v>616369.17000000004</v>
      </c>
      <c r="Q137">
        <v>431249.19</v>
      </c>
      <c r="R137">
        <v>2964.72</v>
      </c>
      <c r="X137">
        <v>42301</v>
      </c>
      <c r="AA137">
        <v>21156.59</v>
      </c>
    </row>
    <row r="138" spans="1:28" x14ac:dyDescent="0.25">
      <c r="A138" t="s">
        <v>3320</v>
      </c>
      <c r="B138">
        <v>93040.82</v>
      </c>
      <c r="C138">
        <v>0</v>
      </c>
      <c r="D138">
        <v>550020.39</v>
      </c>
      <c r="F138">
        <v>68254</v>
      </c>
      <c r="G138">
        <v>145388.18</v>
      </c>
      <c r="M138">
        <v>0</v>
      </c>
      <c r="P138">
        <v>929102.6</v>
      </c>
      <c r="R138">
        <v>27701.68</v>
      </c>
      <c r="X138">
        <v>19694</v>
      </c>
      <c r="AA138">
        <v>58356.89</v>
      </c>
    </row>
    <row r="139" spans="1:28" x14ac:dyDescent="0.25">
      <c r="A139" t="s">
        <v>3321</v>
      </c>
      <c r="B139">
        <v>517361.27</v>
      </c>
      <c r="C139">
        <v>0</v>
      </c>
      <c r="D139">
        <v>425637.45</v>
      </c>
      <c r="F139">
        <v>117011.23</v>
      </c>
      <c r="G139">
        <v>369952.71</v>
      </c>
      <c r="K139">
        <v>14500</v>
      </c>
      <c r="M139">
        <v>3.9</v>
      </c>
      <c r="P139">
        <v>1138884.8600000001</v>
      </c>
      <c r="Q139">
        <v>343312.84</v>
      </c>
      <c r="R139">
        <v>76988.73</v>
      </c>
      <c r="T139">
        <v>943.16</v>
      </c>
      <c r="V139">
        <v>292860</v>
      </c>
      <c r="X139">
        <v>331094</v>
      </c>
      <c r="AA139">
        <v>33811.61</v>
      </c>
      <c r="AB139">
        <v>5225.22</v>
      </c>
    </row>
    <row r="140" spans="1:28" x14ac:dyDescent="0.25">
      <c r="A140" t="s">
        <v>3322</v>
      </c>
      <c r="B140">
        <v>173035.97</v>
      </c>
      <c r="C140">
        <v>0</v>
      </c>
      <c r="D140">
        <v>556279.26</v>
      </c>
      <c r="F140">
        <v>119699.55</v>
      </c>
      <c r="G140">
        <v>115967.19</v>
      </c>
      <c r="M140">
        <v>0</v>
      </c>
      <c r="P140">
        <v>-673858.83</v>
      </c>
      <c r="Q140">
        <v>1627802.29</v>
      </c>
      <c r="R140">
        <v>72284.259999999995</v>
      </c>
      <c r="S140">
        <v>1000</v>
      </c>
      <c r="X140">
        <v>36652</v>
      </c>
      <c r="AA140">
        <v>11343.75</v>
      </c>
    </row>
    <row r="141" spans="1:28" x14ac:dyDescent="0.25">
      <c r="A141" t="s">
        <v>3323</v>
      </c>
      <c r="B141">
        <v>370469.38</v>
      </c>
      <c r="C141">
        <v>0</v>
      </c>
      <c r="D141">
        <v>800172.7</v>
      </c>
      <c r="F141">
        <v>17</v>
      </c>
      <c r="G141">
        <v>98598.64</v>
      </c>
      <c r="M141">
        <v>0</v>
      </c>
      <c r="P141">
        <v>-1137265.4099999999</v>
      </c>
      <c r="Q141">
        <v>2560000</v>
      </c>
      <c r="R141">
        <v>36619.550000000003</v>
      </c>
      <c r="V141">
        <v>172680</v>
      </c>
      <c r="X141">
        <v>205570</v>
      </c>
      <c r="AA141">
        <v>42266.64</v>
      </c>
      <c r="AB141">
        <v>9689.7800000000007</v>
      </c>
    </row>
    <row r="142" spans="1:28" x14ac:dyDescent="0.25">
      <c r="A142" t="s">
        <v>3324</v>
      </c>
      <c r="B142">
        <v>191350.92</v>
      </c>
      <c r="C142">
        <v>0</v>
      </c>
      <c r="D142">
        <v>63749.84</v>
      </c>
      <c r="F142">
        <v>690124.57</v>
      </c>
      <c r="G142">
        <v>137636.01999999999</v>
      </c>
      <c r="M142">
        <v>0</v>
      </c>
      <c r="P142">
        <v>-1585667.52</v>
      </c>
      <c r="Q142">
        <v>2875000</v>
      </c>
      <c r="R142">
        <v>2882.6</v>
      </c>
      <c r="V142">
        <v>337546</v>
      </c>
      <c r="X142">
        <v>360509</v>
      </c>
      <c r="AA142">
        <v>81553.22</v>
      </c>
      <c r="AB142">
        <v>14937.51</v>
      </c>
    </row>
    <row r="143" spans="1:28" x14ac:dyDescent="0.25">
      <c r="A143" t="s">
        <v>3325</v>
      </c>
      <c r="B143">
        <v>314154.51</v>
      </c>
      <c r="C143">
        <v>0</v>
      </c>
      <c r="D143">
        <v>7289.46</v>
      </c>
      <c r="F143">
        <v>1575158.3</v>
      </c>
      <c r="G143">
        <v>822827.39</v>
      </c>
      <c r="M143">
        <v>0</v>
      </c>
      <c r="P143">
        <v>575556.48</v>
      </c>
      <c r="Q143">
        <v>2368242.5</v>
      </c>
      <c r="R143">
        <v>19256.849999999999</v>
      </c>
      <c r="V143">
        <v>251980</v>
      </c>
      <c r="X143">
        <v>273403</v>
      </c>
      <c r="AA143">
        <v>117476.74</v>
      </c>
      <c r="AB143">
        <v>37326.43</v>
      </c>
    </row>
    <row r="144" spans="1:28" x14ac:dyDescent="0.25">
      <c r="A144" t="s">
        <v>3326</v>
      </c>
      <c r="B144">
        <v>191858.96</v>
      </c>
      <c r="C144">
        <v>0</v>
      </c>
      <c r="D144">
        <v>142391.51</v>
      </c>
      <c r="F144">
        <v>1349615.22</v>
      </c>
      <c r="G144">
        <v>128109.27</v>
      </c>
      <c r="M144">
        <v>-144</v>
      </c>
      <c r="P144">
        <v>506855.44</v>
      </c>
      <c r="Q144">
        <v>1552681.09</v>
      </c>
      <c r="R144">
        <v>46110.43</v>
      </c>
      <c r="V144">
        <v>21640</v>
      </c>
      <c r="W144">
        <v>2188.1</v>
      </c>
      <c r="X144">
        <v>67571</v>
      </c>
      <c r="AA144">
        <v>116759.64</v>
      </c>
      <c r="AB144">
        <v>25225.46</v>
      </c>
    </row>
    <row r="145" spans="1:30" x14ac:dyDescent="0.25">
      <c r="A145" t="s">
        <v>3341</v>
      </c>
      <c r="B145">
        <v>698669.25</v>
      </c>
      <c r="C145">
        <v>0</v>
      </c>
      <c r="D145">
        <v>126087.54</v>
      </c>
      <c r="F145">
        <v>1611541.55</v>
      </c>
      <c r="G145">
        <v>632821.4</v>
      </c>
      <c r="K145">
        <v>55000</v>
      </c>
      <c r="M145">
        <v>10156.83</v>
      </c>
      <c r="P145">
        <v>387178.62</v>
      </c>
      <c r="Q145">
        <v>2662147.65</v>
      </c>
      <c r="R145">
        <v>46219.13</v>
      </c>
      <c r="V145">
        <v>121290</v>
      </c>
      <c r="X145">
        <v>146510</v>
      </c>
      <c r="AA145">
        <v>33962.49</v>
      </c>
    </row>
    <row r="146" spans="1:30" x14ac:dyDescent="0.25">
      <c r="A146" t="s">
        <v>3327</v>
      </c>
      <c r="B146">
        <v>285917.77</v>
      </c>
      <c r="C146">
        <v>7720</v>
      </c>
      <c r="D146">
        <v>391591.63</v>
      </c>
      <c r="F146">
        <v>4</v>
      </c>
      <c r="G146">
        <v>-21084.91</v>
      </c>
      <c r="K146">
        <v>950</v>
      </c>
      <c r="M146">
        <v>1557.85</v>
      </c>
      <c r="P146">
        <v>-1191359.76</v>
      </c>
      <c r="Q146">
        <v>1849445.73</v>
      </c>
      <c r="R146">
        <v>161504.19</v>
      </c>
      <c r="V146">
        <v>203138.4</v>
      </c>
      <c r="W146">
        <v>3000</v>
      </c>
      <c r="X146">
        <v>231749.4</v>
      </c>
      <c r="AA146">
        <v>65639.25</v>
      </c>
      <c r="AB146">
        <v>3149.27</v>
      </c>
    </row>
    <row r="147" spans="1:30" x14ac:dyDescent="0.25">
      <c r="A147" t="s">
        <v>3328</v>
      </c>
      <c r="B147">
        <v>158699.56</v>
      </c>
      <c r="C147">
        <v>80000</v>
      </c>
      <c r="D147">
        <v>126608.22</v>
      </c>
      <c r="F147">
        <v>93277.69</v>
      </c>
      <c r="G147">
        <v>187697.04</v>
      </c>
      <c r="J147">
        <v>14000</v>
      </c>
      <c r="K147">
        <v>18239</v>
      </c>
      <c r="M147">
        <v>231.65</v>
      </c>
      <c r="P147">
        <v>-2044939.01</v>
      </c>
      <c r="Q147">
        <v>2606531.4300000002</v>
      </c>
      <c r="R147">
        <v>63511.360000000001</v>
      </c>
      <c r="S147">
        <v>125000</v>
      </c>
      <c r="V147">
        <v>293856.40000000002</v>
      </c>
      <c r="W147">
        <v>3000</v>
      </c>
      <c r="X147">
        <v>327942.40000000002</v>
      </c>
      <c r="AA147">
        <v>54222.67</v>
      </c>
      <c r="AB147">
        <v>12433.25</v>
      </c>
    </row>
    <row r="148" spans="1:30" x14ac:dyDescent="0.25">
      <c r="A148" t="s">
        <v>3329</v>
      </c>
      <c r="B148">
        <v>256306.39</v>
      </c>
      <c r="C148">
        <v>0</v>
      </c>
      <c r="D148">
        <v>28597.65</v>
      </c>
      <c r="F148">
        <v>6</v>
      </c>
      <c r="G148">
        <v>28363.32</v>
      </c>
      <c r="K148">
        <v>12500</v>
      </c>
      <c r="M148">
        <v>1299.7</v>
      </c>
      <c r="P148">
        <v>-891542.91</v>
      </c>
      <c r="Q148">
        <v>1289115.33</v>
      </c>
      <c r="R148">
        <v>101873</v>
      </c>
      <c r="V148">
        <v>250672</v>
      </c>
      <c r="X148">
        <v>279050</v>
      </c>
      <c r="AA148">
        <v>129742.83</v>
      </c>
      <c r="AB148">
        <v>2150.9299999999998</v>
      </c>
    </row>
    <row r="149" spans="1:30" x14ac:dyDescent="0.25">
      <c r="A149" t="s">
        <v>3330</v>
      </c>
      <c r="B149">
        <v>115397.55</v>
      </c>
      <c r="C149">
        <v>0</v>
      </c>
      <c r="D149">
        <v>7291.78</v>
      </c>
      <c r="F149">
        <v>1851114.23</v>
      </c>
      <c r="G149">
        <v>105589.75999999999</v>
      </c>
      <c r="K149">
        <v>10500</v>
      </c>
      <c r="M149">
        <v>268</v>
      </c>
      <c r="P149">
        <v>-35595.83</v>
      </c>
      <c r="Q149">
        <v>2316929.4300000002</v>
      </c>
      <c r="R149">
        <v>51535.15</v>
      </c>
      <c r="T149">
        <v>354.49</v>
      </c>
      <c r="V149">
        <v>228780</v>
      </c>
      <c r="W149">
        <v>6088.2</v>
      </c>
      <c r="X149">
        <v>264844.2</v>
      </c>
      <c r="AA149">
        <v>160750.29999999999</v>
      </c>
      <c r="AB149">
        <v>39971.620000000003</v>
      </c>
    </row>
    <row r="150" spans="1:30" x14ac:dyDescent="0.25">
      <c r="A150" t="s">
        <v>3331</v>
      </c>
      <c r="B150">
        <v>94354.15</v>
      </c>
      <c r="C150">
        <v>0</v>
      </c>
      <c r="D150">
        <v>74470.98</v>
      </c>
      <c r="F150">
        <v>925714.66</v>
      </c>
      <c r="G150">
        <v>87386.4</v>
      </c>
      <c r="K150">
        <v>2500</v>
      </c>
      <c r="M150">
        <v>246</v>
      </c>
      <c r="P150">
        <v>-1243895.8799999999</v>
      </c>
      <c r="Q150">
        <v>2601070</v>
      </c>
      <c r="R150">
        <v>84013.32</v>
      </c>
      <c r="V150">
        <v>83780</v>
      </c>
      <c r="X150">
        <v>115792</v>
      </c>
      <c r="Z150">
        <v>1680</v>
      </c>
      <c r="AA150">
        <v>152515.71</v>
      </c>
      <c r="AB150">
        <v>18929.54</v>
      </c>
    </row>
    <row r="151" spans="1:30" x14ac:dyDescent="0.25">
      <c r="A151" t="s">
        <v>3285</v>
      </c>
      <c r="B151">
        <v>94475.62</v>
      </c>
      <c r="C151">
        <v>0</v>
      </c>
      <c r="D151">
        <v>51586.83</v>
      </c>
      <c r="F151">
        <v>673132.34</v>
      </c>
      <c r="G151">
        <v>35889.81</v>
      </c>
      <c r="L151">
        <v>73000</v>
      </c>
      <c r="M151">
        <v>980</v>
      </c>
      <c r="P151">
        <v>-632827.66</v>
      </c>
      <c r="Q151">
        <v>1543067.19</v>
      </c>
      <c r="R151">
        <v>0</v>
      </c>
      <c r="V151">
        <v>232840</v>
      </c>
      <c r="X151">
        <v>273980</v>
      </c>
      <c r="AA151">
        <v>35266.449999999997</v>
      </c>
      <c r="AB151">
        <v>17253.48</v>
      </c>
      <c r="AD151">
        <v>15000</v>
      </c>
    </row>
    <row r="152" spans="1:30" x14ac:dyDescent="0.25">
      <c r="A152" t="s">
        <v>3286</v>
      </c>
      <c r="B152">
        <v>180214.03</v>
      </c>
      <c r="C152">
        <v>0</v>
      </c>
      <c r="D152">
        <v>267339.49</v>
      </c>
      <c r="F152">
        <v>-63234.06</v>
      </c>
      <c r="G152">
        <v>-250600.6</v>
      </c>
      <c r="I152">
        <v>120500</v>
      </c>
      <c r="L152">
        <v>38600</v>
      </c>
      <c r="M152">
        <v>1</v>
      </c>
      <c r="P152">
        <v>-791360.7</v>
      </c>
      <c r="Q152">
        <v>1115354.6000000001</v>
      </c>
      <c r="R152">
        <v>1995.02</v>
      </c>
      <c r="V152">
        <v>101090</v>
      </c>
      <c r="X152">
        <v>118002</v>
      </c>
      <c r="Z152">
        <v>1500</v>
      </c>
      <c r="AA152">
        <v>20548.16</v>
      </c>
      <c r="AB152">
        <v>4710.8999999999996</v>
      </c>
      <c r="AD152">
        <v>15000</v>
      </c>
    </row>
    <row r="153" spans="1:30" x14ac:dyDescent="0.25">
      <c r="A153" t="s">
        <v>3289</v>
      </c>
      <c r="B153">
        <v>652838.18000000005</v>
      </c>
      <c r="C153">
        <v>0</v>
      </c>
      <c r="D153">
        <v>61354.54</v>
      </c>
      <c r="F153">
        <v>483371.71</v>
      </c>
      <c r="G153">
        <v>86334.02</v>
      </c>
      <c r="J153">
        <v>0</v>
      </c>
      <c r="L153">
        <v>76400</v>
      </c>
      <c r="M153">
        <v>0</v>
      </c>
      <c r="O153">
        <v>-230742.42</v>
      </c>
      <c r="P153">
        <v>263132.26</v>
      </c>
      <c r="Q153">
        <v>1287495.99</v>
      </c>
      <c r="R153">
        <v>32735.040000000001</v>
      </c>
      <c r="V153">
        <v>268170</v>
      </c>
      <c r="X153">
        <v>285574</v>
      </c>
      <c r="Z153">
        <v>4500</v>
      </c>
      <c r="AA153">
        <v>67526.740000000005</v>
      </c>
      <c r="AB153">
        <v>15491.68</v>
      </c>
      <c r="AD153">
        <v>15000</v>
      </c>
    </row>
    <row r="154" spans="1:30" x14ac:dyDescent="0.25">
      <c r="A154" t="s">
        <v>3338</v>
      </c>
      <c r="B154">
        <v>116398.56</v>
      </c>
      <c r="C154">
        <v>0</v>
      </c>
      <c r="D154">
        <v>178312.64</v>
      </c>
      <c r="F154">
        <v>801597.59</v>
      </c>
      <c r="G154">
        <v>72410.14</v>
      </c>
      <c r="L154">
        <v>36475</v>
      </c>
      <c r="P154">
        <v>-703041.31</v>
      </c>
      <c r="Q154">
        <v>1993235.29</v>
      </c>
      <c r="R154">
        <v>1330</v>
      </c>
      <c r="V154">
        <v>222350</v>
      </c>
      <c r="X154">
        <v>240550</v>
      </c>
      <c r="Y154">
        <v>3000</v>
      </c>
      <c r="Z154">
        <v>2864</v>
      </c>
      <c r="AA154">
        <v>44678.080000000002</v>
      </c>
      <c r="AB154">
        <v>37947.97</v>
      </c>
      <c r="AD154">
        <v>15000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N165"/>
  <sheetViews>
    <sheetView topLeftCell="L76" zoomScale="98" zoomScaleNormal="98" workbookViewId="0">
      <selection activeCell="V90" sqref="V90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.5" bestFit="1" customWidth="1"/>
    <col min="6" max="9" width="8.796875" style="301"/>
    <col min="14" max="15" width="8.796875" style="301"/>
    <col min="16" max="16" width="18.19921875" style="301" bestFit="1" customWidth="1"/>
    <col min="17" max="17" width="8.796875" style="301"/>
    <col min="18" max="18" width="21.8984375" bestFit="1" customWidth="1"/>
    <col min="22" max="22" width="42.796875" style="301" bestFit="1" customWidth="1"/>
    <col min="23" max="27" width="8.796875" style="301"/>
    <col min="35" max="35" width="19" style="76" bestFit="1" customWidth="1"/>
    <col min="36" max="36" width="15.5" style="31" bestFit="1" customWidth="1"/>
    <col min="37" max="37" width="15.09765625" style="21" bestFit="1" customWidth="1"/>
    <col min="38" max="38" width="15.09765625" style="15" bestFit="1" customWidth="1"/>
    <col min="39" max="39" width="15.09765625" style="16" bestFit="1" customWidth="1"/>
    <col min="40" max="40" width="16.8984375" style="21" bestFit="1" customWidth="1"/>
  </cols>
  <sheetData>
    <row r="1" spans="1:40" x14ac:dyDescent="0.25">
      <c r="E1" t="s">
        <v>2445</v>
      </c>
      <c r="F1" s="301" t="s">
        <v>2446</v>
      </c>
      <c r="G1" s="301" t="s">
        <v>2447</v>
      </c>
      <c r="H1" s="301" t="s">
        <v>2448</v>
      </c>
      <c r="I1" s="301" t="s">
        <v>2449</v>
      </c>
      <c r="J1" t="s">
        <v>2450</v>
      </c>
      <c r="K1" t="s">
        <v>2451</v>
      </c>
      <c r="L1" t="s">
        <v>2452</v>
      </c>
      <c r="M1" t="s">
        <v>3190</v>
      </c>
      <c r="N1" s="301" t="s">
        <v>2453</v>
      </c>
      <c r="O1" s="301" t="s">
        <v>2454</v>
      </c>
      <c r="P1" s="301" t="s">
        <v>2456</v>
      </c>
      <c r="Q1" s="301" t="s">
        <v>2457</v>
      </c>
      <c r="R1" t="s">
        <v>2458</v>
      </c>
      <c r="S1" t="s">
        <v>2459</v>
      </c>
      <c r="T1" t="s">
        <v>2460</v>
      </c>
      <c r="U1" t="s">
        <v>2461</v>
      </c>
      <c r="V1" s="301" t="s">
        <v>2463</v>
      </c>
      <c r="W1" s="301" t="s">
        <v>2464</v>
      </c>
      <c r="X1" s="301" t="s">
        <v>2465</v>
      </c>
      <c r="Y1" s="301" t="s">
        <v>2811</v>
      </c>
      <c r="Z1" s="301" t="s">
        <v>2466</v>
      </c>
      <c r="AA1" s="301" t="s">
        <v>2467</v>
      </c>
      <c r="AB1" t="s">
        <v>2468</v>
      </c>
      <c r="AC1" t="s">
        <v>2469</v>
      </c>
      <c r="AD1" t="s">
        <v>2470</v>
      </c>
      <c r="AE1" t="s">
        <v>2471</v>
      </c>
      <c r="AF1" t="s">
        <v>2472</v>
      </c>
      <c r="AG1" t="s">
        <v>2594</v>
      </c>
      <c r="AH1" t="s">
        <v>2473</v>
      </c>
      <c r="AI1" s="76" t="s">
        <v>6</v>
      </c>
      <c r="AJ1" s="31" t="s">
        <v>7</v>
      </c>
      <c r="AK1" s="21" t="s">
        <v>8</v>
      </c>
      <c r="AL1" s="15" t="s">
        <v>9</v>
      </c>
      <c r="AM1" s="16" t="s">
        <v>10</v>
      </c>
      <c r="AN1" s="21" t="s">
        <v>11</v>
      </c>
    </row>
    <row r="2" spans="1:40" x14ac:dyDescent="0.25">
      <c r="E2" t="s">
        <v>2474</v>
      </c>
      <c r="F2" s="301" t="s">
        <v>2475</v>
      </c>
      <c r="G2" s="301" t="s">
        <v>2476</v>
      </c>
      <c r="H2" s="301" t="s">
        <v>2477</v>
      </c>
      <c r="I2" s="301" t="s">
        <v>2478</v>
      </c>
      <c r="J2" t="s">
        <v>2479</v>
      </c>
      <c r="K2" t="s">
        <v>2480</v>
      </c>
      <c r="L2" t="s">
        <v>2481</v>
      </c>
      <c r="M2" t="s">
        <v>3191</v>
      </c>
      <c r="N2" s="301" t="s">
        <v>2482</v>
      </c>
      <c r="O2" s="301" t="s">
        <v>2483</v>
      </c>
      <c r="P2" s="301" t="s">
        <v>2485</v>
      </c>
      <c r="Q2" s="301" t="s">
        <v>2486</v>
      </c>
      <c r="R2" t="s">
        <v>2487</v>
      </c>
      <c r="S2" t="s">
        <v>2488</v>
      </c>
      <c r="T2" t="s">
        <v>2489</v>
      </c>
      <c r="U2" t="s">
        <v>2490</v>
      </c>
      <c r="V2" s="301" t="s">
        <v>2492</v>
      </c>
      <c r="W2" s="301" t="s">
        <v>2493</v>
      </c>
      <c r="X2" s="301" t="s">
        <v>2494</v>
      </c>
      <c r="Y2" s="301" t="s">
        <v>2812</v>
      </c>
      <c r="Z2" s="301" t="s">
        <v>2495</v>
      </c>
      <c r="AA2" s="301" t="s">
        <v>2496</v>
      </c>
      <c r="AB2" t="s">
        <v>2497</v>
      </c>
      <c r="AC2" t="s">
        <v>2498</v>
      </c>
      <c r="AD2" t="s">
        <v>2499</v>
      </c>
      <c r="AE2" t="s">
        <v>2500</v>
      </c>
      <c r="AF2" t="s">
        <v>2501</v>
      </c>
      <c r="AG2" t="s">
        <v>2599</v>
      </c>
      <c r="AH2" t="s">
        <v>2502</v>
      </c>
    </row>
    <row r="3" spans="1:40" x14ac:dyDescent="0.25">
      <c r="E3" t="s">
        <v>2503</v>
      </c>
      <c r="F3" s="301">
        <v>58216856.719999999</v>
      </c>
      <c r="G3" s="301">
        <v>1084143.8600000001</v>
      </c>
      <c r="H3" s="301">
        <v>18282615.829999998</v>
      </c>
      <c r="I3" s="301">
        <v>24</v>
      </c>
      <c r="J3">
        <v>102644967.78</v>
      </c>
      <c r="K3">
        <v>42465217.869999997</v>
      </c>
      <c r="L3">
        <v>2</v>
      </c>
      <c r="M3">
        <v>315400</v>
      </c>
      <c r="N3" s="301">
        <v>352900</v>
      </c>
      <c r="O3" s="301">
        <v>564606.48</v>
      </c>
      <c r="P3" s="301">
        <v>1897997.73</v>
      </c>
      <c r="Q3" s="301">
        <v>304088.53999999998</v>
      </c>
      <c r="R3">
        <v>463646</v>
      </c>
      <c r="S3">
        <v>-2487546.9</v>
      </c>
      <c r="T3">
        <v>-51355723.670000002</v>
      </c>
      <c r="U3">
        <v>276992173.44999999</v>
      </c>
      <c r="V3" s="301">
        <v>14472749.369999999</v>
      </c>
      <c r="W3" s="301">
        <v>3346410</v>
      </c>
      <c r="X3" s="301">
        <v>2864.1</v>
      </c>
      <c r="Y3" s="301">
        <v>4900</v>
      </c>
      <c r="Z3" s="301">
        <v>29415233.899999999</v>
      </c>
      <c r="AA3" s="301">
        <v>1700044.3</v>
      </c>
      <c r="AB3">
        <v>34616775.909999996</v>
      </c>
      <c r="AC3">
        <v>11780</v>
      </c>
      <c r="AD3">
        <v>66496</v>
      </c>
      <c r="AE3">
        <v>10701325.49</v>
      </c>
      <c r="AF3">
        <v>3574354.22</v>
      </c>
      <c r="AG3">
        <v>14222.8</v>
      </c>
      <c r="AH3">
        <v>351551.03</v>
      </c>
      <c r="AI3" s="76">
        <f t="shared" ref="AI3:AN3" si="0">SUM(AI4:AI154)</f>
        <v>77583640.410000026</v>
      </c>
      <c r="AJ3" s="31">
        <f t="shared" si="0"/>
        <v>3119592.75</v>
      </c>
      <c r="AK3" s="21">
        <f t="shared" si="0"/>
        <v>74464047.659999996</v>
      </c>
      <c r="AL3" s="15">
        <f t="shared" si="0"/>
        <v>49009723.899999999</v>
      </c>
      <c r="AM3" s="16">
        <f t="shared" si="0"/>
        <v>49336505.449999981</v>
      </c>
      <c r="AN3" s="26">
        <f t="shared" si="0"/>
        <v>-326781.54999999877</v>
      </c>
    </row>
    <row r="4" spans="1:40" x14ac:dyDescent="0.25">
      <c r="A4" t="s">
        <v>524</v>
      </c>
      <c r="B4" t="s">
        <v>526</v>
      </c>
      <c r="C4" s="71">
        <v>3670</v>
      </c>
      <c r="D4" s="58" t="s">
        <v>1251</v>
      </c>
      <c r="E4" t="s">
        <v>3192</v>
      </c>
      <c r="F4" s="301">
        <v>603601.86</v>
      </c>
      <c r="G4" s="301">
        <v>0</v>
      </c>
      <c r="H4" s="301">
        <v>77340.78</v>
      </c>
      <c r="J4">
        <v>133187.72</v>
      </c>
      <c r="K4">
        <v>194960.38</v>
      </c>
      <c r="O4" s="301">
        <v>6000</v>
      </c>
      <c r="P4" s="301">
        <v>50955</v>
      </c>
      <c r="Q4" s="301">
        <v>360</v>
      </c>
      <c r="R4">
        <v>36000</v>
      </c>
      <c r="T4">
        <v>-1328620.31</v>
      </c>
      <c r="U4">
        <v>2193223.69</v>
      </c>
      <c r="V4" s="301">
        <v>125752.87</v>
      </c>
      <c r="Z4" s="301">
        <v>180380</v>
      </c>
      <c r="AB4">
        <v>202736</v>
      </c>
      <c r="AE4">
        <v>56776.83</v>
      </c>
      <c r="AF4">
        <v>3563.68</v>
      </c>
      <c r="AI4" s="76">
        <f>SUM(F4:I4)</f>
        <v>680942.64</v>
      </c>
      <c r="AJ4" s="31">
        <f>SUM(N4:Q4)</f>
        <v>57315</v>
      </c>
      <c r="AK4" s="21">
        <f>AI4-AJ4</f>
        <v>623627.64</v>
      </c>
      <c r="AL4" s="15">
        <f>SUM(V4:AA4)</f>
        <v>306132.87</v>
      </c>
      <c r="AM4" s="16">
        <f>SUM(AB4:AH4)</f>
        <v>263076.51</v>
      </c>
      <c r="AN4" s="26">
        <f>AL4-AM4</f>
        <v>43056.359999999986</v>
      </c>
    </row>
    <row r="5" spans="1:40" x14ac:dyDescent="0.25">
      <c r="A5" t="s">
        <v>524</v>
      </c>
      <c r="B5" t="s">
        <v>526</v>
      </c>
      <c r="C5" s="71">
        <v>5165</v>
      </c>
      <c r="D5" s="58" t="s">
        <v>1252</v>
      </c>
      <c r="E5" t="s">
        <v>3193</v>
      </c>
      <c r="F5" s="301">
        <v>525088.78</v>
      </c>
      <c r="G5" s="301">
        <v>0</v>
      </c>
      <c r="H5" s="301">
        <v>146046.94</v>
      </c>
      <c r="J5">
        <v>866086.59</v>
      </c>
      <c r="K5">
        <v>743782.25</v>
      </c>
      <c r="N5" s="301">
        <v>2500</v>
      </c>
      <c r="O5" s="301">
        <v>6000</v>
      </c>
      <c r="Q5" s="301">
        <v>565.6</v>
      </c>
      <c r="T5">
        <v>1014425.91</v>
      </c>
      <c r="U5">
        <v>1265427.9099999999</v>
      </c>
      <c r="V5" s="301">
        <v>88178.9</v>
      </c>
      <c r="Z5" s="301">
        <v>268160</v>
      </c>
      <c r="AB5">
        <v>290557</v>
      </c>
      <c r="AE5">
        <v>68270.22</v>
      </c>
      <c r="AF5">
        <v>3255.54</v>
      </c>
      <c r="AH5">
        <v>6000</v>
      </c>
      <c r="AI5" s="76">
        <f t="shared" ref="AI5:AI68" si="1">SUM(F5:I5)</f>
        <v>671135.72</v>
      </c>
      <c r="AJ5" s="31">
        <f t="shared" ref="AJ5:AJ68" si="2">SUM(N5:Q5)</f>
        <v>9065.6</v>
      </c>
      <c r="AK5" s="21">
        <f t="shared" ref="AK5:AK68" si="3">AI5-AJ5</f>
        <v>662070.12</v>
      </c>
      <c r="AL5" s="15">
        <f t="shared" ref="AL5:AL68" si="4">SUM(V5:AA5)</f>
        <v>356338.9</v>
      </c>
      <c r="AM5" s="16">
        <f t="shared" ref="AM5:AM68" si="5">SUM(AB5:AH5)</f>
        <v>368082.75999999995</v>
      </c>
      <c r="AN5" s="26">
        <f t="shared" ref="AN5:AN68" si="6">AL5-AM5</f>
        <v>-11743.859999999928</v>
      </c>
    </row>
    <row r="6" spans="1:40" x14ac:dyDescent="0.25">
      <c r="A6" t="s">
        <v>524</v>
      </c>
      <c r="B6" t="s">
        <v>526</v>
      </c>
      <c r="C6" s="71">
        <v>4663</v>
      </c>
      <c r="D6" s="58" t="s">
        <v>1253</v>
      </c>
      <c r="E6" t="s">
        <v>3194</v>
      </c>
      <c r="F6" s="301">
        <v>428177.4</v>
      </c>
      <c r="G6" s="301">
        <v>0</v>
      </c>
      <c r="H6" s="301">
        <v>69995.92</v>
      </c>
      <c r="J6">
        <v>1010999.13</v>
      </c>
      <c r="K6">
        <v>714579.52</v>
      </c>
      <c r="N6" s="301">
        <v>3000</v>
      </c>
      <c r="O6" s="301">
        <v>6000</v>
      </c>
      <c r="P6" s="301">
        <v>53600</v>
      </c>
      <c r="Q6" s="301">
        <v>1795.91</v>
      </c>
      <c r="R6">
        <v>161000</v>
      </c>
      <c r="T6">
        <v>-1367940.63</v>
      </c>
      <c r="U6">
        <v>3482828.65</v>
      </c>
      <c r="V6" s="301">
        <v>0</v>
      </c>
      <c r="W6" s="301">
        <v>194830</v>
      </c>
      <c r="Z6" s="301">
        <v>319400</v>
      </c>
      <c r="AB6">
        <v>342032</v>
      </c>
      <c r="AE6">
        <v>243505.4</v>
      </c>
      <c r="AF6">
        <v>38344.559999999998</v>
      </c>
      <c r="AI6" s="76">
        <f t="shared" si="1"/>
        <v>498173.32</v>
      </c>
      <c r="AJ6" s="31">
        <f t="shared" si="2"/>
        <v>64395.91</v>
      </c>
      <c r="AK6" s="21">
        <f t="shared" si="3"/>
        <v>433777.41000000003</v>
      </c>
      <c r="AL6" s="15">
        <f t="shared" si="4"/>
        <v>514230</v>
      </c>
      <c r="AM6" s="16">
        <f t="shared" si="5"/>
        <v>623881.96</v>
      </c>
      <c r="AN6" s="26">
        <f t="shared" si="6"/>
        <v>-109651.95999999996</v>
      </c>
    </row>
    <row r="7" spans="1:40" x14ac:dyDescent="0.25">
      <c r="A7" t="s">
        <v>524</v>
      </c>
      <c r="B7" t="s">
        <v>526</v>
      </c>
      <c r="C7" s="71">
        <v>4364</v>
      </c>
      <c r="D7" s="58" t="s">
        <v>1254</v>
      </c>
      <c r="E7" t="s">
        <v>3195</v>
      </c>
      <c r="F7" s="301">
        <v>364412.92</v>
      </c>
      <c r="G7" s="301">
        <v>0</v>
      </c>
      <c r="H7" s="301">
        <v>72830.02</v>
      </c>
      <c r="J7">
        <v>247069.24</v>
      </c>
      <c r="K7">
        <v>400466.64</v>
      </c>
      <c r="N7" s="301">
        <v>2000</v>
      </c>
      <c r="O7" s="301">
        <v>54000</v>
      </c>
      <c r="P7" s="301">
        <v>25950</v>
      </c>
      <c r="Q7" s="301">
        <v>11486</v>
      </c>
      <c r="T7">
        <v>-2930738.58</v>
      </c>
      <c r="U7">
        <v>3940312</v>
      </c>
      <c r="V7" s="301">
        <v>26736.39</v>
      </c>
      <c r="X7" s="301">
        <v>14.28</v>
      </c>
      <c r="Z7" s="301">
        <v>157900</v>
      </c>
      <c r="AB7">
        <v>169900</v>
      </c>
      <c r="AE7">
        <v>76501.179999999993</v>
      </c>
      <c r="AF7">
        <v>30946.720000000001</v>
      </c>
      <c r="AH7">
        <v>6000</v>
      </c>
      <c r="AI7" s="76">
        <f t="shared" si="1"/>
        <v>437242.94</v>
      </c>
      <c r="AJ7" s="31">
        <f t="shared" si="2"/>
        <v>93436</v>
      </c>
      <c r="AK7" s="21">
        <f t="shared" si="3"/>
        <v>343806.94</v>
      </c>
      <c r="AL7" s="15">
        <f t="shared" si="4"/>
        <v>184650.66999999998</v>
      </c>
      <c r="AM7" s="16">
        <f t="shared" si="5"/>
        <v>283347.90000000002</v>
      </c>
      <c r="AN7" s="26">
        <f t="shared" si="6"/>
        <v>-98697.23000000004</v>
      </c>
    </row>
    <row r="8" spans="1:40" x14ac:dyDescent="0.25">
      <c r="A8" t="s">
        <v>524</v>
      </c>
      <c r="B8" t="s">
        <v>526</v>
      </c>
      <c r="C8" s="71">
        <v>4222</v>
      </c>
      <c r="D8" s="58" t="s">
        <v>1255</v>
      </c>
      <c r="E8" t="s">
        <v>3196</v>
      </c>
      <c r="F8" s="301">
        <v>428774.18</v>
      </c>
      <c r="G8" s="301">
        <v>0</v>
      </c>
      <c r="H8" s="301">
        <v>31007.51</v>
      </c>
      <c r="J8">
        <v>296416.86</v>
      </c>
      <c r="K8">
        <v>285229.82</v>
      </c>
      <c r="M8">
        <v>194900</v>
      </c>
      <c r="N8" s="301">
        <v>2500</v>
      </c>
      <c r="O8" s="301">
        <v>12000</v>
      </c>
      <c r="T8">
        <v>-1443466.16</v>
      </c>
      <c r="U8">
        <v>2735240.51</v>
      </c>
      <c r="V8" s="301">
        <v>10237.200000000001</v>
      </c>
      <c r="W8" s="301">
        <v>18200</v>
      </c>
      <c r="Z8" s="301">
        <v>136160</v>
      </c>
      <c r="AB8">
        <v>163809</v>
      </c>
      <c r="AE8">
        <v>72040.179999999993</v>
      </c>
      <c r="AF8">
        <v>3100</v>
      </c>
      <c r="AH8">
        <v>6175</v>
      </c>
      <c r="AI8" s="76">
        <f t="shared" si="1"/>
        <v>459781.69</v>
      </c>
      <c r="AJ8" s="31">
        <f t="shared" si="2"/>
        <v>14500</v>
      </c>
      <c r="AK8" s="21">
        <f t="shared" si="3"/>
        <v>445281.69</v>
      </c>
      <c r="AL8" s="15">
        <f t="shared" si="4"/>
        <v>164597.20000000001</v>
      </c>
      <c r="AM8" s="16">
        <f t="shared" si="5"/>
        <v>245124.18</v>
      </c>
      <c r="AN8" s="26">
        <f t="shared" si="6"/>
        <v>-80526.979999999981</v>
      </c>
    </row>
    <row r="9" spans="1:40" x14ac:dyDescent="0.25">
      <c r="A9" t="s">
        <v>524</v>
      </c>
      <c r="B9" t="s">
        <v>526</v>
      </c>
      <c r="C9" s="71">
        <v>3681</v>
      </c>
      <c r="D9" s="58" t="s">
        <v>1256</v>
      </c>
      <c r="E9" t="s">
        <v>3197</v>
      </c>
      <c r="F9" s="301">
        <v>217272.39</v>
      </c>
      <c r="G9" s="301">
        <v>0</v>
      </c>
      <c r="H9" s="301">
        <v>118005</v>
      </c>
      <c r="I9" s="301">
        <v>24</v>
      </c>
      <c r="J9">
        <v>757035.11</v>
      </c>
      <c r="K9">
        <v>1185812.3899999999</v>
      </c>
      <c r="O9" s="301">
        <v>12000</v>
      </c>
      <c r="P9" s="301">
        <v>110000</v>
      </c>
      <c r="T9">
        <v>-56407.8</v>
      </c>
      <c r="U9">
        <v>2266802.89</v>
      </c>
      <c r="V9" s="301">
        <v>17692.759999999998</v>
      </c>
      <c r="Z9" s="301">
        <v>109740</v>
      </c>
      <c r="AB9">
        <v>127172</v>
      </c>
      <c r="AE9">
        <v>46339.6</v>
      </c>
      <c r="AF9">
        <v>4977.3599999999997</v>
      </c>
      <c r="AI9" s="76">
        <f t="shared" si="1"/>
        <v>335301.39</v>
      </c>
      <c r="AJ9" s="31">
        <f t="shared" si="2"/>
        <v>122000</v>
      </c>
      <c r="AK9" s="21">
        <f t="shared" si="3"/>
        <v>213301.39</v>
      </c>
      <c r="AL9" s="15">
        <f t="shared" si="4"/>
        <v>127432.76</v>
      </c>
      <c r="AM9" s="16">
        <f t="shared" si="5"/>
        <v>178488.95999999999</v>
      </c>
      <c r="AN9" s="26">
        <f t="shared" si="6"/>
        <v>-51056.2</v>
      </c>
    </row>
    <row r="10" spans="1:40" x14ac:dyDescent="0.25">
      <c r="A10" t="s">
        <v>524</v>
      </c>
      <c r="B10" t="s">
        <v>526</v>
      </c>
      <c r="C10" s="71">
        <v>2627</v>
      </c>
      <c r="D10" s="58" t="s">
        <v>1257</v>
      </c>
      <c r="E10" t="s">
        <v>3198</v>
      </c>
      <c r="F10" s="301">
        <v>448631.15</v>
      </c>
      <c r="G10" s="301">
        <v>0</v>
      </c>
      <c r="H10" s="301">
        <v>80468.75</v>
      </c>
      <c r="J10">
        <v>936622.42</v>
      </c>
      <c r="K10">
        <v>381768.59</v>
      </c>
      <c r="O10" s="301">
        <v>6500</v>
      </c>
      <c r="Q10" s="301">
        <v>0</v>
      </c>
      <c r="R10">
        <v>0</v>
      </c>
      <c r="T10">
        <v>-844981.6</v>
      </c>
      <c r="U10">
        <v>2678016.84</v>
      </c>
      <c r="V10" s="301">
        <v>144182.24</v>
      </c>
      <c r="W10" s="301">
        <v>59320</v>
      </c>
      <c r="Z10" s="301">
        <v>227200</v>
      </c>
      <c r="AB10">
        <v>260532</v>
      </c>
      <c r="AE10">
        <v>111361.37</v>
      </c>
      <c r="AF10">
        <v>56605.2</v>
      </c>
      <c r="AH10">
        <v>6000</v>
      </c>
      <c r="AI10" s="76">
        <f t="shared" si="1"/>
        <v>529099.9</v>
      </c>
      <c r="AJ10" s="31">
        <f t="shared" si="2"/>
        <v>6500</v>
      </c>
      <c r="AK10" s="21">
        <f t="shared" si="3"/>
        <v>522599.9</v>
      </c>
      <c r="AL10" s="15">
        <f t="shared" si="4"/>
        <v>430702.24</v>
      </c>
      <c r="AM10" s="16">
        <f t="shared" si="5"/>
        <v>434498.57</v>
      </c>
      <c r="AN10" s="26">
        <f t="shared" si="6"/>
        <v>-3796.3300000000163</v>
      </c>
    </row>
    <row r="11" spans="1:40" x14ac:dyDescent="0.25">
      <c r="A11" t="s">
        <v>524</v>
      </c>
      <c r="B11" t="s">
        <v>526</v>
      </c>
      <c r="C11" s="71">
        <v>2345</v>
      </c>
      <c r="D11" s="58" t="s">
        <v>1258</v>
      </c>
      <c r="E11" t="s">
        <v>3199</v>
      </c>
      <c r="F11" s="301">
        <v>505608.23</v>
      </c>
      <c r="G11" s="301">
        <v>0</v>
      </c>
      <c r="H11" s="301">
        <v>217710.37</v>
      </c>
      <c r="J11">
        <v>1753920.72</v>
      </c>
      <c r="K11">
        <v>286796.12</v>
      </c>
      <c r="O11" s="301">
        <v>6500</v>
      </c>
      <c r="Q11" s="301">
        <v>35751.4</v>
      </c>
      <c r="R11">
        <v>0</v>
      </c>
      <c r="T11">
        <v>2087810.37</v>
      </c>
      <c r="U11">
        <v>585220.22</v>
      </c>
      <c r="V11" s="301">
        <v>221534.05</v>
      </c>
      <c r="Z11" s="301">
        <v>195340</v>
      </c>
      <c r="AB11">
        <v>231074</v>
      </c>
      <c r="AE11">
        <v>82897.960000000006</v>
      </c>
      <c r="AF11">
        <v>38428.639999999999</v>
      </c>
      <c r="AH11">
        <v>6000</v>
      </c>
      <c r="AI11" s="76">
        <f t="shared" si="1"/>
        <v>723318.6</v>
      </c>
      <c r="AJ11" s="31">
        <f t="shared" si="2"/>
        <v>42251.4</v>
      </c>
      <c r="AK11" s="21">
        <f t="shared" si="3"/>
        <v>681067.2</v>
      </c>
      <c r="AL11" s="15">
        <f t="shared" si="4"/>
        <v>416874.05</v>
      </c>
      <c r="AM11" s="16">
        <f t="shared" si="5"/>
        <v>358400.60000000003</v>
      </c>
      <c r="AN11" s="26">
        <f t="shared" si="6"/>
        <v>58473.449999999953</v>
      </c>
    </row>
    <row r="12" spans="1:40" x14ac:dyDescent="0.25">
      <c r="A12" t="s">
        <v>524</v>
      </c>
      <c r="B12" t="s">
        <v>526</v>
      </c>
      <c r="C12" s="71">
        <v>2209</v>
      </c>
      <c r="D12" s="58" t="s">
        <v>1259</v>
      </c>
      <c r="E12" t="s">
        <v>3200</v>
      </c>
      <c r="F12" s="301">
        <v>463775.95</v>
      </c>
      <c r="G12" s="301">
        <v>0</v>
      </c>
      <c r="H12" s="301">
        <v>183200.73</v>
      </c>
      <c r="J12">
        <v>309514.96000000002</v>
      </c>
      <c r="K12">
        <v>764729.41</v>
      </c>
      <c r="O12" s="301">
        <v>-6000</v>
      </c>
      <c r="T12">
        <v>34346.51</v>
      </c>
      <c r="U12">
        <v>1804328.64</v>
      </c>
      <c r="V12" s="301">
        <v>16069.31</v>
      </c>
      <c r="Z12" s="301">
        <v>252840</v>
      </c>
      <c r="AB12">
        <v>291120</v>
      </c>
      <c r="AE12">
        <v>37642.769999999997</v>
      </c>
      <c r="AF12">
        <v>64960.639999999999</v>
      </c>
      <c r="AH12">
        <v>6000</v>
      </c>
      <c r="AI12" s="76">
        <f t="shared" si="1"/>
        <v>646976.68000000005</v>
      </c>
      <c r="AJ12" s="31">
        <f t="shared" si="2"/>
        <v>-6000</v>
      </c>
      <c r="AK12" s="21">
        <f t="shared" si="3"/>
        <v>652976.68000000005</v>
      </c>
      <c r="AL12" s="15">
        <f t="shared" si="4"/>
        <v>268909.31</v>
      </c>
      <c r="AM12" s="16">
        <f t="shared" si="5"/>
        <v>399723.41000000003</v>
      </c>
      <c r="AN12" s="26">
        <f t="shared" si="6"/>
        <v>-130814.10000000003</v>
      </c>
    </row>
    <row r="13" spans="1:40" x14ac:dyDescent="0.25">
      <c r="A13" t="s">
        <v>524</v>
      </c>
      <c r="B13" t="s">
        <v>526</v>
      </c>
      <c r="C13" s="71">
        <v>2329</v>
      </c>
      <c r="D13" s="58" t="s">
        <v>1260</v>
      </c>
      <c r="E13" t="s">
        <v>3201</v>
      </c>
      <c r="F13" s="301">
        <v>414778.15</v>
      </c>
      <c r="G13" s="301">
        <v>0</v>
      </c>
      <c r="H13" s="301">
        <v>92096.23</v>
      </c>
      <c r="J13">
        <v>193601.97</v>
      </c>
      <c r="K13">
        <v>382326.31</v>
      </c>
      <c r="O13" s="301">
        <v>0</v>
      </c>
      <c r="Q13" s="301">
        <v>912.5</v>
      </c>
      <c r="T13">
        <v>450428.32</v>
      </c>
      <c r="U13">
        <v>667029.63</v>
      </c>
      <c r="V13" s="301">
        <v>71090.89</v>
      </c>
      <c r="Z13" s="301">
        <v>151960</v>
      </c>
      <c r="AB13">
        <v>179838</v>
      </c>
      <c r="AE13">
        <v>65899.259999999995</v>
      </c>
      <c r="AF13">
        <v>13401.42</v>
      </c>
      <c r="AI13" s="76">
        <f t="shared" si="1"/>
        <v>506874.38</v>
      </c>
      <c r="AJ13" s="31">
        <f t="shared" si="2"/>
        <v>912.5</v>
      </c>
      <c r="AK13" s="21">
        <f t="shared" si="3"/>
        <v>505961.88</v>
      </c>
      <c r="AL13" s="15">
        <f t="shared" si="4"/>
        <v>223050.89</v>
      </c>
      <c r="AM13" s="16">
        <f t="shared" si="5"/>
        <v>259138.68000000002</v>
      </c>
      <c r="AN13" s="26">
        <f t="shared" si="6"/>
        <v>-36087.790000000008</v>
      </c>
    </row>
    <row r="14" spans="1:40" x14ac:dyDescent="0.25">
      <c r="A14" t="s">
        <v>524</v>
      </c>
      <c r="B14" t="s">
        <v>526</v>
      </c>
      <c r="C14" s="71">
        <v>2781</v>
      </c>
      <c r="D14" s="58" t="s">
        <v>1261</v>
      </c>
      <c r="E14" t="s">
        <v>3202</v>
      </c>
      <c r="F14" s="301">
        <v>403276.68</v>
      </c>
      <c r="G14" s="301">
        <v>0</v>
      </c>
      <c r="H14" s="301">
        <v>214937.88</v>
      </c>
      <c r="J14">
        <v>3</v>
      </c>
      <c r="K14">
        <v>657234.36</v>
      </c>
      <c r="O14" s="301">
        <v>0</v>
      </c>
      <c r="Q14" s="301">
        <v>279</v>
      </c>
      <c r="R14">
        <v>6450</v>
      </c>
      <c r="T14">
        <v>546282.14</v>
      </c>
      <c r="U14">
        <v>818351.54</v>
      </c>
      <c r="V14" s="301">
        <v>4638.87</v>
      </c>
      <c r="Z14" s="301">
        <v>144200</v>
      </c>
      <c r="AB14">
        <v>168237</v>
      </c>
      <c r="AE14">
        <v>53944.41</v>
      </c>
      <c r="AF14">
        <v>9438.2199999999993</v>
      </c>
      <c r="AH14">
        <v>6000</v>
      </c>
      <c r="AI14" s="76">
        <f t="shared" si="1"/>
        <v>618214.56000000006</v>
      </c>
      <c r="AJ14" s="31">
        <f t="shared" si="2"/>
        <v>279</v>
      </c>
      <c r="AK14" s="21">
        <f t="shared" si="3"/>
        <v>617935.56000000006</v>
      </c>
      <c r="AL14" s="15">
        <f t="shared" si="4"/>
        <v>148838.87</v>
      </c>
      <c r="AM14" s="16">
        <f t="shared" si="5"/>
        <v>237619.63</v>
      </c>
      <c r="AN14" s="26">
        <f t="shared" si="6"/>
        <v>-88780.760000000009</v>
      </c>
    </row>
    <row r="15" spans="1:40" x14ac:dyDescent="0.25">
      <c r="A15" t="s">
        <v>524</v>
      </c>
      <c r="B15" t="s">
        <v>526</v>
      </c>
      <c r="C15" s="71">
        <v>3427</v>
      </c>
      <c r="D15" s="58" t="s">
        <v>1262</v>
      </c>
      <c r="E15" t="s">
        <v>3203</v>
      </c>
      <c r="F15" s="301">
        <v>224423.72</v>
      </c>
      <c r="G15" s="301">
        <v>0</v>
      </c>
      <c r="H15" s="301">
        <v>19403.61</v>
      </c>
      <c r="J15">
        <v>550581.13</v>
      </c>
      <c r="K15">
        <v>73542.89</v>
      </c>
      <c r="O15" s="301">
        <v>6000</v>
      </c>
      <c r="Q15" s="301">
        <v>1191</v>
      </c>
      <c r="T15">
        <v>-2929233.37</v>
      </c>
      <c r="U15">
        <v>3873985.05</v>
      </c>
      <c r="V15" s="301">
        <v>21875.5</v>
      </c>
      <c r="Z15" s="301">
        <v>255620</v>
      </c>
      <c r="AB15">
        <v>273620</v>
      </c>
      <c r="AE15">
        <v>55068.63</v>
      </c>
      <c r="AF15">
        <v>26718.2</v>
      </c>
      <c r="AH15">
        <v>6000</v>
      </c>
      <c r="AI15" s="76">
        <f t="shared" si="1"/>
        <v>243827.33000000002</v>
      </c>
      <c r="AJ15" s="31">
        <f t="shared" si="2"/>
        <v>7191</v>
      </c>
      <c r="AK15" s="21">
        <f t="shared" si="3"/>
        <v>236636.33000000002</v>
      </c>
      <c r="AL15" s="15">
        <f t="shared" si="4"/>
        <v>277495.5</v>
      </c>
      <c r="AM15" s="16">
        <f t="shared" si="5"/>
        <v>361406.83</v>
      </c>
      <c r="AN15" s="26">
        <f t="shared" si="6"/>
        <v>-83911.330000000016</v>
      </c>
    </row>
    <row r="16" spans="1:40" x14ac:dyDescent="0.25">
      <c r="A16" t="s">
        <v>524</v>
      </c>
      <c r="B16" t="s">
        <v>526</v>
      </c>
      <c r="C16" s="71">
        <v>2582</v>
      </c>
      <c r="D16" s="58" t="s">
        <v>1263</v>
      </c>
      <c r="E16" t="s">
        <v>3204</v>
      </c>
      <c r="F16" s="301">
        <v>149381.07</v>
      </c>
      <c r="G16" s="301">
        <v>0</v>
      </c>
      <c r="H16" s="301">
        <v>96812.99</v>
      </c>
      <c r="J16">
        <v>1514977.36</v>
      </c>
      <c r="K16">
        <v>177415.72</v>
      </c>
      <c r="O16" s="301">
        <v>0</v>
      </c>
      <c r="P16" s="301">
        <v>38858.01</v>
      </c>
      <c r="Q16" s="301">
        <v>919.58</v>
      </c>
      <c r="T16">
        <v>32853.67</v>
      </c>
      <c r="U16">
        <v>2037072.22</v>
      </c>
      <c r="V16" s="301">
        <v>73479.710000000006</v>
      </c>
      <c r="W16" s="301">
        <v>70070</v>
      </c>
      <c r="Z16" s="301">
        <v>268260</v>
      </c>
      <c r="AB16">
        <v>292916</v>
      </c>
      <c r="AE16">
        <v>260471.53</v>
      </c>
      <c r="AF16">
        <v>22658.52</v>
      </c>
      <c r="AI16" s="76">
        <f t="shared" si="1"/>
        <v>246194.06</v>
      </c>
      <c r="AJ16" s="31">
        <f t="shared" si="2"/>
        <v>39777.590000000004</v>
      </c>
      <c r="AK16" s="21">
        <f t="shared" si="3"/>
        <v>206416.47</v>
      </c>
      <c r="AL16" s="15">
        <f t="shared" si="4"/>
        <v>411809.71</v>
      </c>
      <c r="AM16" s="16">
        <f t="shared" si="5"/>
        <v>576046.05000000005</v>
      </c>
      <c r="AN16" s="26">
        <f t="shared" si="6"/>
        <v>-164236.34000000003</v>
      </c>
    </row>
    <row r="17" spans="1:40" x14ac:dyDescent="0.25">
      <c r="A17" t="s">
        <v>524</v>
      </c>
      <c r="B17" t="s">
        <v>526</v>
      </c>
      <c r="C17" s="71">
        <v>1491</v>
      </c>
      <c r="D17" s="58" t="s">
        <v>1264</v>
      </c>
      <c r="E17" t="s">
        <v>3205</v>
      </c>
      <c r="F17" s="301">
        <v>151623.26</v>
      </c>
      <c r="G17" s="301">
        <v>0</v>
      </c>
      <c r="H17" s="301">
        <v>88396.24</v>
      </c>
      <c r="J17">
        <v>167464.91</v>
      </c>
      <c r="K17">
        <v>536335.52</v>
      </c>
      <c r="O17" s="301">
        <v>12000</v>
      </c>
      <c r="Q17" s="301">
        <v>-197</v>
      </c>
      <c r="T17">
        <v>-1737432.74</v>
      </c>
      <c r="U17">
        <v>2706524.69</v>
      </c>
      <c r="V17" s="301">
        <v>35138.949999999997</v>
      </c>
      <c r="Z17" s="301">
        <v>230406</v>
      </c>
      <c r="AB17">
        <v>253849</v>
      </c>
      <c r="AE17">
        <v>39000.65</v>
      </c>
      <c r="AF17">
        <v>22007.32</v>
      </c>
      <c r="AH17">
        <v>6000</v>
      </c>
      <c r="AI17" s="76">
        <f t="shared" si="1"/>
        <v>240019.5</v>
      </c>
      <c r="AJ17" s="31">
        <f t="shared" si="2"/>
        <v>11803</v>
      </c>
      <c r="AK17" s="21">
        <f t="shared" si="3"/>
        <v>228216.5</v>
      </c>
      <c r="AL17" s="15">
        <f t="shared" si="4"/>
        <v>265544.95</v>
      </c>
      <c r="AM17" s="16">
        <f t="shared" si="5"/>
        <v>320856.97000000003</v>
      </c>
      <c r="AN17" s="26">
        <f t="shared" si="6"/>
        <v>-55312.020000000019</v>
      </c>
    </row>
    <row r="18" spans="1:40" x14ac:dyDescent="0.25">
      <c r="A18" t="s">
        <v>524</v>
      </c>
      <c r="B18" t="s">
        <v>526</v>
      </c>
      <c r="C18" s="71">
        <v>2154</v>
      </c>
      <c r="D18" s="58" t="s">
        <v>1265</v>
      </c>
      <c r="E18" t="s">
        <v>3206</v>
      </c>
      <c r="F18" s="301">
        <v>58470.98</v>
      </c>
      <c r="G18" s="301">
        <v>5765.33</v>
      </c>
      <c r="H18" s="301">
        <v>238708.7</v>
      </c>
      <c r="J18">
        <v>1882919.19</v>
      </c>
      <c r="K18">
        <v>372280.82</v>
      </c>
      <c r="N18" s="301">
        <v>22000</v>
      </c>
      <c r="O18" s="301">
        <v>6000</v>
      </c>
      <c r="R18">
        <v>78150</v>
      </c>
      <c r="T18">
        <v>1710911.45</v>
      </c>
      <c r="U18">
        <v>865508.28</v>
      </c>
      <c r="V18" s="301">
        <v>5321.01</v>
      </c>
      <c r="Z18" s="301">
        <v>183500</v>
      </c>
      <c r="AB18">
        <v>221474</v>
      </c>
      <c r="AE18">
        <v>58442.79</v>
      </c>
      <c r="AF18">
        <v>27608.93</v>
      </c>
      <c r="AH18">
        <v>6000</v>
      </c>
      <c r="AI18" s="76">
        <f t="shared" si="1"/>
        <v>302945.01</v>
      </c>
      <c r="AJ18" s="31">
        <f t="shared" si="2"/>
        <v>28000</v>
      </c>
      <c r="AK18" s="21">
        <f t="shared" si="3"/>
        <v>274945.01</v>
      </c>
      <c r="AL18" s="15">
        <f t="shared" si="4"/>
        <v>188821.01</v>
      </c>
      <c r="AM18" s="16">
        <f t="shared" si="5"/>
        <v>313525.71999999997</v>
      </c>
      <c r="AN18" s="26">
        <f t="shared" si="6"/>
        <v>-124704.70999999996</v>
      </c>
    </row>
    <row r="19" spans="1:40" x14ac:dyDescent="0.25">
      <c r="A19" t="s">
        <v>524</v>
      </c>
      <c r="B19" t="s">
        <v>526</v>
      </c>
      <c r="C19" s="71">
        <v>3909</v>
      </c>
      <c r="D19" s="58" t="s">
        <v>1266</v>
      </c>
      <c r="E19" t="s">
        <v>3207</v>
      </c>
      <c r="F19" s="301">
        <v>123130.53</v>
      </c>
      <c r="G19" s="301">
        <v>0</v>
      </c>
      <c r="H19" s="301">
        <v>45280.15</v>
      </c>
      <c r="J19">
        <v>-11212.96</v>
      </c>
      <c r="K19">
        <v>14868.34</v>
      </c>
      <c r="O19" s="301">
        <v>12000</v>
      </c>
      <c r="Q19" s="301">
        <v>858</v>
      </c>
      <c r="R19">
        <v>14400</v>
      </c>
      <c r="T19">
        <v>-2586526.0099999998</v>
      </c>
      <c r="U19">
        <v>2831701.19</v>
      </c>
      <c r="V19" s="301">
        <v>25249.29</v>
      </c>
      <c r="Z19" s="301">
        <v>249720</v>
      </c>
      <c r="AB19">
        <v>273274</v>
      </c>
      <c r="AE19">
        <v>45245.86</v>
      </c>
      <c r="AF19">
        <v>61426.55</v>
      </c>
      <c r="AI19" s="76">
        <f t="shared" si="1"/>
        <v>168410.68</v>
      </c>
      <c r="AJ19" s="31">
        <f t="shared" si="2"/>
        <v>12858</v>
      </c>
      <c r="AK19" s="21">
        <f t="shared" si="3"/>
        <v>155552.68</v>
      </c>
      <c r="AL19" s="15">
        <f t="shared" si="4"/>
        <v>274969.28999999998</v>
      </c>
      <c r="AM19" s="16">
        <f t="shared" si="5"/>
        <v>379946.41</v>
      </c>
      <c r="AN19" s="26">
        <f t="shared" si="6"/>
        <v>-104977.12</v>
      </c>
    </row>
    <row r="20" spans="1:40" x14ac:dyDescent="0.25">
      <c r="A20" t="s">
        <v>524</v>
      </c>
      <c r="B20" t="s">
        <v>526</v>
      </c>
      <c r="C20" s="71">
        <v>2875</v>
      </c>
      <c r="D20" s="58" t="s">
        <v>1267</v>
      </c>
      <c r="E20" t="s">
        <v>3208</v>
      </c>
      <c r="F20" s="301">
        <v>234857.49</v>
      </c>
      <c r="G20" s="301">
        <v>0</v>
      </c>
      <c r="H20" s="301">
        <v>93605.78</v>
      </c>
      <c r="J20">
        <v>2253437.2999999998</v>
      </c>
      <c r="K20">
        <v>641767.61</v>
      </c>
      <c r="O20" s="301">
        <v>0</v>
      </c>
      <c r="Q20" s="301">
        <v>1279</v>
      </c>
      <c r="R20">
        <v>78000</v>
      </c>
      <c r="S20">
        <v>-357414.25</v>
      </c>
      <c r="T20">
        <v>-1874082.52</v>
      </c>
      <c r="U20">
        <v>5546813.3099999996</v>
      </c>
      <c r="V20" s="301">
        <v>0</v>
      </c>
      <c r="Z20" s="301">
        <v>219500</v>
      </c>
      <c r="AB20">
        <v>254182.25</v>
      </c>
      <c r="AE20">
        <v>44724.97</v>
      </c>
      <c r="AF20">
        <v>78640.14</v>
      </c>
      <c r="AH20">
        <v>6000</v>
      </c>
      <c r="AI20" s="76">
        <f t="shared" si="1"/>
        <v>328463.27</v>
      </c>
      <c r="AJ20" s="31">
        <f t="shared" si="2"/>
        <v>1279</v>
      </c>
      <c r="AK20" s="21">
        <f t="shared" si="3"/>
        <v>327184.27</v>
      </c>
      <c r="AL20" s="15">
        <f t="shared" si="4"/>
        <v>219500</v>
      </c>
      <c r="AM20" s="16">
        <f t="shared" si="5"/>
        <v>383547.36</v>
      </c>
      <c r="AN20" s="26">
        <f t="shared" si="6"/>
        <v>-164047.35999999999</v>
      </c>
    </row>
    <row r="21" spans="1:40" x14ac:dyDescent="0.25">
      <c r="A21" t="s">
        <v>524</v>
      </c>
      <c r="B21" t="s">
        <v>526</v>
      </c>
      <c r="C21" s="71">
        <v>4102</v>
      </c>
      <c r="D21" s="58" t="s">
        <v>1268</v>
      </c>
      <c r="E21" t="s">
        <v>3209</v>
      </c>
      <c r="F21" s="301">
        <v>268628.15999999997</v>
      </c>
      <c r="G21" s="301">
        <v>0</v>
      </c>
      <c r="H21" s="301">
        <v>65290.7</v>
      </c>
      <c r="J21">
        <v>2333794.5</v>
      </c>
      <c r="K21">
        <v>1981406.51</v>
      </c>
      <c r="N21" s="301">
        <v>2000</v>
      </c>
      <c r="O21" s="301">
        <v>8000</v>
      </c>
      <c r="Q21" s="301">
        <v>375</v>
      </c>
      <c r="T21">
        <v>3199009.64</v>
      </c>
      <c r="U21">
        <v>1606327.04</v>
      </c>
      <c r="V21" s="301">
        <v>30990.65</v>
      </c>
      <c r="Z21" s="301">
        <v>478340</v>
      </c>
      <c r="AB21">
        <v>512530</v>
      </c>
      <c r="AE21">
        <v>81416.92</v>
      </c>
      <c r="AF21">
        <v>88228.54</v>
      </c>
      <c r="AI21" s="76">
        <f t="shared" si="1"/>
        <v>333918.86</v>
      </c>
      <c r="AJ21" s="31">
        <f t="shared" si="2"/>
        <v>10375</v>
      </c>
      <c r="AK21" s="21">
        <f t="shared" si="3"/>
        <v>323543.86</v>
      </c>
      <c r="AL21" s="15">
        <f t="shared" si="4"/>
        <v>509330.65</v>
      </c>
      <c r="AM21" s="16">
        <f t="shared" si="5"/>
        <v>682175.46000000008</v>
      </c>
      <c r="AN21" s="26">
        <f t="shared" si="6"/>
        <v>-172844.81000000006</v>
      </c>
    </row>
    <row r="22" spans="1:40" x14ac:dyDescent="0.25">
      <c r="A22" t="s">
        <v>524</v>
      </c>
      <c r="B22" t="s">
        <v>526</v>
      </c>
      <c r="C22" s="71">
        <v>3593</v>
      </c>
      <c r="D22" s="58" t="s">
        <v>1269</v>
      </c>
      <c r="E22" t="s">
        <v>3210</v>
      </c>
      <c r="F22" s="301">
        <v>804049.74</v>
      </c>
      <c r="G22" s="301">
        <v>0</v>
      </c>
      <c r="H22" s="301">
        <v>194566.19</v>
      </c>
      <c r="J22">
        <v>1615318.17</v>
      </c>
      <c r="K22">
        <v>562934.97</v>
      </c>
      <c r="O22" s="301">
        <v>6000</v>
      </c>
      <c r="Q22" s="301">
        <v>418.69</v>
      </c>
      <c r="T22">
        <v>1936258.6</v>
      </c>
      <c r="U22">
        <v>1373222.93</v>
      </c>
      <c r="V22" s="301">
        <v>3366.76</v>
      </c>
      <c r="Z22" s="301">
        <v>154760</v>
      </c>
      <c r="AB22">
        <v>231223</v>
      </c>
      <c r="AE22">
        <v>33730.910000000003</v>
      </c>
      <c r="AF22">
        <v>36634</v>
      </c>
      <c r="AI22" s="76">
        <f t="shared" si="1"/>
        <v>998615.92999999993</v>
      </c>
      <c r="AJ22" s="31">
        <f t="shared" si="2"/>
        <v>6418.69</v>
      </c>
      <c r="AK22" s="21">
        <f t="shared" si="3"/>
        <v>992197.24</v>
      </c>
      <c r="AL22" s="15">
        <f t="shared" si="4"/>
        <v>158126.76</v>
      </c>
      <c r="AM22" s="16">
        <f t="shared" si="5"/>
        <v>301587.91000000003</v>
      </c>
      <c r="AN22" s="26">
        <f t="shared" si="6"/>
        <v>-143461.15000000002</v>
      </c>
    </row>
    <row r="23" spans="1:40" x14ac:dyDescent="0.25">
      <c r="A23" t="s">
        <v>524</v>
      </c>
      <c r="B23" t="s">
        <v>526</v>
      </c>
      <c r="C23" s="71">
        <v>2119</v>
      </c>
      <c r="D23" s="58" t="s">
        <v>1270</v>
      </c>
      <c r="E23" t="s">
        <v>3211</v>
      </c>
      <c r="F23" s="301">
        <v>207587.23</v>
      </c>
      <c r="G23" s="301">
        <v>0</v>
      </c>
      <c r="H23" s="301">
        <v>132427.76999999999</v>
      </c>
      <c r="J23">
        <v>2229254.94</v>
      </c>
      <c r="K23">
        <v>411819.86</v>
      </c>
      <c r="O23" s="301">
        <v>6000</v>
      </c>
      <c r="R23">
        <v>19800</v>
      </c>
      <c r="T23">
        <v>2668498.5499999998</v>
      </c>
      <c r="U23">
        <v>466379.49</v>
      </c>
      <c r="V23" s="301">
        <v>70867.25</v>
      </c>
      <c r="Z23" s="301">
        <v>194580</v>
      </c>
      <c r="AB23">
        <v>207580</v>
      </c>
      <c r="AE23">
        <v>80909.97</v>
      </c>
      <c r="AF23">
        <v>45665.52</v>
      </c>
      <c r="AH23">
        <v>104000</v>
      </c>
      <c r="AI23" s="76">
        <f t="shared" si="1"/>
        <v>340015</v>
      </c>
      <c r="AJ23" s="31">
        <f t="shared" si="2"/>
        <v>6000</v>
      </c>
      <c r="AK23" s="21">
        <f t="shared" si="3"/>
        <v>334015</v>
      </c>
      <c r="AL23" s="15">
        <f t="shared" si="4"/>
        <v>265447.25</v>
      </c>
      <c r="AM23" s="16">
        <f t="shared" si="5"/>
        <v>438155.49</v>
      </c>
      <c r="AN23" s="26">
        <f t="shared" si="6"/>
        <v>-172708.24</v>
      </c>
    </row>
    <row r="24" spans="1:40" x14ac:dyDescent="0.25">
      <c r="A24" t="s">
        <v>524</v>
      </c>
      <c r="B24" t="s">
        <v>526</v>
      </c>
      <c r="C24" s="71">
        <v>2646</v>
      </c>
      <c r="D24" s="58" t="s">
        <v>1271</v>
      </c>
      <c r="E24" t="s">
        <v>3212</v>
      </c>
      <c r="F24" s="301">
        <v>219159.73</v>
      </c>
      <c r="G24" s="301">
        <v>28542.6</v>
      </c>
      <c r="H24" s="301">
        <v>150283.9</v>
      </c>
      <c r="J24">
        <v>202987.14</v>
      </c>
      <c r="K24">
        <v>261474.78</v>
      </c>
      <c r="N24" s="301">
        <v>0</v>
      </c>
      <c r="O24" s="301">
        <v>11000</v>
      </c>
      <c r="Q24" s="301">
        <v>0</v>
      </c>
      <c r="R24">
        <v>16700</v>
      </c>
      <c r="T24">
        <v>-862542.75</v>
      </c>
      <c r="U24">
        <v>1804328.64</v>
      </c>
      <c r="V24" s="301">
        <v>62555.63</v>
      </c>
      <c r="Z24" s="301">
        <v>102620</v>
      </c>
      <c r="AB24">
        <v>186136</v>
      </c>
      <c r="AE24">
        <v>62675.19</v>
      </c>
      <c r="AF24">
        <v>36232.18</v>
      </c>
      <c r="AH24">
        <v>6000</v>
      </c>
      <c r="AI24" s="76">
        <f t="shared" si="1"/>
        <v>397986.23</v>
      </c>
      <c r="AJ24" s="31">
        <f t="shared" si="2"/>
        <v>11000</v>
      </c>
      <c r="AK24" s="21">
        <f t="shared" si="3"/>
        <v>386986.23</v>
      </c>
      <c r="AL24" s="15">
        <f t="shared" si="4"/>
        <v>165175.63</v>
      </c>
      <c r="AM24" s="16">
        <f t="shared" si="5"/>
        <v>291043.37</v>
      </c>
      <c r="AN24" s="26">
        <f t="shared" si="6"/>
        <v>-125867.73999999999</v>
      </c>
    </row>
    <row r="25" spans="1:40" x14ac:dyDescent="0.25">
      <c r="A25" t="s">
        <v>524</v>
      </c>
      <c r="B25" t="s">
        <v>526</v>
      </c>
      <c r="C25" s="71">
        <v>6232</v>
      </c>
      <c r="D25" s="58" t="s">
        <v>1272</v>
      </c>
      <c r="E25" t="s">
        <v>3213</v>
      </c>
      <c r="F25" s="301">
        <v>185202.07</v>
      </c>
      <c r="G25" s="301">
        <v>0</v>
      </c>
      <c r="H25" s="301">
        <v>248558.43</v>
      </c>
      <c r="J25">
        <v>354460.98</v>
      </c>
      <c r="K25">
        <v>241161.89</v>
      </c>
      <c r="N25" s="301">
        <v>3000</v>
      </c>
      <c r="O25" s="301">
        <v>6000</v>
      </c>
      <c r="R25">
        <v>2760</v>
      </c>
      <c r="T25">
        <v>-636412.84</v>
      </c>
      <c r="U25">
        <v>1601555.91</v>
      </c>
      <c r="V25" s="301">
        <v>9600</v>
      </c>
      <c r="W25" s="301">
        <v>88750</v>
      </c>
      <c r="X25" s="301">
        <v>350.73</v>
      </c>
      <c r="Z25" s="301">
        <v>302300</v>
      </c>
      <c r="AB25">
        <v>324788</v>
      </c>
      <c r="AE25">
        <v>63968.65</v>
      </c>
      <c r="AF25">
        <v>10676.78</v>
      </c>
      <c r="AI25" s="76">
        <f t="shared" si="1"/>
        <v>433760.5</v>
      </c>
      <c r="AJ25" s="31">
        <f t="shared" si="2"/>
        <v>9000</v>
      </c>
      <c r="AK25" s="21">
        <f t="shared" si="3"/>
        <v>424760.5</v>
      </c>
      <c r="AL25" s="15">
        <f t="shared" si="4"/>
        <v>401000.73</v>
      </c>
      <c r="AM25" s="16">
        <f t="shared" si="5"/>
        <v>399433.43000000005</v>
      </c>
      <c r="AN25" s="26">
        <f t="shared" si="6"/>
        <v>1567.2999999999302</v>
      </c>
    </row>
    <row r="26" spans="1:40" x14ac:dyDescent="0.25">
      <c r="A26" t="s">
        <v>524</v>
      </c>
      <c r="B26" t="s">
        <v>526</v>
      </c>
      <c r="C26" s="71">
        <v>5126</v>
      </c>
      <c r="D26" s="58" t="s">
        <v>1273</v>
      </c>
      <c r="E26" t="s">
        <v>3214</v>
      </c>
      <c r="F26" s="301">
        <v>31546.22</v>
      </c>
      <c r="G26" s="301">
        <v>0</v>
      </c>
      <c r="H26" s="301">
        <v>186600.77</v>
      </c>
      <c r="J26">
        <v>41512.85</v>
      </c>
      <c r="K26">
        <v>356159.15</v>
      </c>
      <c r="N26" s="301">
        <v>3000</v>
      </c>
      <c r="O26" s="301">
        <v>8000</v>
      </c>
      <c r="P26" s="301">
        <v>0</v>
      </c>
      <c r="Q26" s="301">
        <v>78.86</v>
      </c>
      <c r="R26">
        <v>12000</v>
      </c>
      <c r="T26">
        <v>-682558.82</v>
      </c>
      <c r="U26">
        <v>1188537.31</v>
      </c>
      <c r="V26" s="301">
        <v>86885.38</v>
      </c>
      <c r="W26" s="301">
        <v>74000</v>
      </c>
      <c r="X26" s="301">
        <v>264.12</v>
      </c>
      <c r="Z26" s="301">
        <v>202160</v>
      </c>
      <c r="AB26">
        <v>235192</v>
      </c>
      <c r="AE26">
        <v>60039.38</v>
      </c>
      <c r="AF26">
        <v>11298.48</v>
      </c>
      <c r="AI26" s="76">
        <f t="shared" si="1"/>
        <v>218146.99</v>
      </c>
      <c r="AJ26" s="31">
        <f t="shared" si="2"/>
        <v>11078.86</v>
      </c>
      <c r="AK26" s="21">
        <f t="shared" si="3"/>
        <v>207068.13</v>
      </c>
      <c r="AL26" s="15">
        <f t="shared" si="4"/>
        <v>363309.5</v>
      </c>
      <c r="AM26" s="16">
        <f t="shared" si="5"/>
        <v>306529.86</v>
      </c>
      <c r="AN26" s="26">
        <f t="shared" si="6"/>
        <v>56779.640000000014</v>
      </c>
    </row>
    <row r="27" spans="1:40" x14ac:dyDescent="0.25">
      <c r="A27" t="s">
        <v>524</v>
      </c>
      <c r="B27" t="s">
        <v>526</v>
      </c>
      <c r="C27" s="71">
        <v>2780</v>
      </c>
      <c r="D27" s="58" t="s">
        <v>1274</v>
      </c>
      <c r="E27" t="s">
        <v>3334</v>
      </c>
      <c r="F27" s="301">
        <v>167092.73000000001</v>
      </c>
      <c r="G27" s="301">
        <v>0</v>
      </c>
      <c r="H27" s="301">
        <v>29198</v>
      </c>
      <c r="J27">
        <v>668282.81000000006</v>
      </c>
      <c r="K27">
        <v>340053.58</v>
      </c>
      <c r="N27" s="301">
        <v>-2000</v>
      </c>
      <c r="O27" s="301">
        <v>12000</v>
      </c>
      <c r="Q27" s="301">
        <v>0</v>
      </c>
      <c r="T27">
        <v>-2121661.7000000002</v>
      </c>
      <c r="U27">
        <v>3378480.39</v>
      </c>
      <c r="V27" s="301">
        <v>0</v>
      </c>
      <c r="Z27" s="301">
        <v>194180</v>
      </c>
      <c r="AB27">
        <v>199435</v>
      </c>
      <c r="AE27">
        <v>36631.67</v>
      </c>
      <c r="AF27">
        <v>24129.9</v>
      </c>
      <c r="AI27" s="76">
        <f t="shared" si="1"/>
        <v>196290.73</v>
      </c>
      <c r="AJ27" s="31">
        <f t="shared" si="2"/>
        <v>10000</v>
      </c>
      <c r="AK27" s="21">
        <f t="shared" si="3"/>
        <v>186290.73</v>
      </c>
      <c r="AL27" s="15">
        <f t="shared" si="4"/>
        <v>194180</v>
      </c>
      <c r="AM27" s="16">
        <f t="shared" si="5"/>
        <v>260196.56999999998</v>
      </c>
      <c r="AN27" s="26">
        <f t="shared" si="6"/>
        <v>-66016.569999999978</v>
      </c>
    </row>
    <row r="28" spans="1:40" x14ac:dyDescent="0.25">
      <c r="A28" t="s">
        <v>524</v>
      </c>
      <c r="B28" t="s">
        <v>526</v>
      </c>
      <c r="C28" s="71">
        <v>2904</v>
      </c>
      <c r="D28" s="58" t="s">
        <v>1275</v>
      </c>
      <c r="E28" t="s">
        <v>3339</v>
      </c>
      <c r="F28" s="301">
        <v>146032.1</v>
      </c>
      <c r="G28" s="301">
        <v>0</v>
      </c>
      <c r="H28" s="301">
        <v>114066.76</v>
      </c>
      <c r="J28">
        <v>3253581.51</v>
      </c>
      <c r="K28">
        <v>402700.18</v>
      </c>
      <c r="O28" s="301">
        <v>12720</v>
      </c>
      <c r="Q28" s="301">
        <v>1468</v>
      </c>
      <c r="T28">
        <v>-520926.34</v>
      </c>
      <c r="U28">
        <v>4652638.84</v>
      </c>
      <c r="V28" s="301">
        <v>0</v>
      </c>
      <c r="X28" s="301">
        <v>498.53</v>
      </c>
      <c r="Z28" s="301">
        <v>108680</v>
      </c>
      <c r="AB28">
        <v>163552</v>
      </c>
      <c r="AD28">
        <v>19000</v>
      </c>
      <c r="AE28">
        <v>107315.26</v>
      </c>
      <c r="AF28">
        <v>35951.22</v>
      </c>
      <c r="AI28" s="76">
        <f t="shared" si="1"/>
        <v>260098.86</v>
      </c>
      <c r="AJ28" s="31">
        <f t="shared" si="2"/>
        <v>14188</v>
      </c>
      <c r="AK28" s="21">
        <f t="shared" si="3"/>
        <v>245910.86</v>
      </c>
      <c r="AL28" s="15">
        <f t="shared" si="4"/>
        <v>109178.53</v>
      </c>
      <c r="AM28" s="16">
        <f t="shared" si="5"/>
        <v>325818.48</v>
      </c>
      <c r="AN28" s="26">
        <f t="shared" si="6"/>
        <v>-216639.94999999998</v>
      </c>
    </row>
    <row r="29" spans="1:40" x14ac:dyDescent="0.25">
      <c r="A29" t="s">
        <v>529</v>
      </c>
      <c r="B29" t="s">
        <v>530</v>
      </c>
      <c r="C29" s="71">
        <v>3964</v>
      </c>
      <c r="D29" s="58" t="s">
        <v>1276</v>
      </c>
      <c r="E29" t="s">
        <v>3215</v>
      </c>
      <c r="F29" s="301">
        <v>1089826.3600000001</v>
      </c>
      <c r="G29" s="301">
        <v>0</v>
      </c>
      <c r="H29" s="301">
        <v>19891.240000000002</v>
      </c>
      <c r="J29">
        <v>2010784.77</v>
      </c>
      <c r="K29">
        <v>240623.65</v>
      </c>
      <c r="Q29" s="301">
        <v>996</v>
      </c>
      <c r="T29">
        <v>-1354880.5</v>
      </c>
      <c r="U29">
        <v>3908830.71</v>
      </c>
      <c r="V29" s="301">
        <v>199184.32</v>
      </c>
      <c r="W29" s="301">
        <v>800000</v>
      </c>
      <c r="Z29" s="301">
        <v>320880</v>
      </c>
      <c r="AA29" s="301">
        <v>25872</v>
      </c>
      <c r="AB29">
        <v>362692</v>
      </c>
      <c r="AE29">
        <v>86862.09</v>
      </c>
      <c r="AF29">
        <v>41652.42</v>
      </c>
      <c r="AI29" s="76">
        <f t="shared" si="1"/>
        <v>1109717.6000000001</v>
      </c>
      <c r="AJ29" s="31">
        <f t="shared" si="2"/>
        <v>996</v>
      </c>
      <c r="AK29" s="21">
        <f t="shared" si="3"/>
        <v>1108721.6000000001</v>
      </c>
      <c r="AL29" s="15">
        <f t="shared" si="4"/>
        <v>1345936.32</v>
      </c>
      <c r="AM29" s="16">
        <f t="shared" si="5"/>
        <v>491206.50999999995</v>
      </c>
      <c r="AN29" s="26">
        <f t="shared" si="6"/>
        <v>854729.81</v>
      </c>
    </row>
    <row r="30" spans="1:40" x14ac:dyDescent="0.25">
      <c r="A30" t="s">
        <v>529</v>
      </c>
      <c r="B30" t="s">
        <v>530</v>
      </c>
      <c r="C30" s="71">
        <v>5112</v>
      </c>
      <c r="D30" s="58" t="s">
        <v>1277</v>
      </c>
      <c r="E30" t="s">
        <v>3216</v>
      </c>
      <c r="F30" s="301">
        <v>724346.42</v>
      </c>
      <c r="G30" s="301">
        <v>0</v>
      </c>
      <c r="H30" s="301">
        <v>207829.75</v>
      </c>
      <c r="J30">
        <v>747960</v>
      </c>
      <c r="K30">
        <v>524053</v>
      </c>
      <c r="Q30" s="301">
        <v>-1518.46</v>
      </c>
      <c r="T30">
        <v>-2394041.27</v>
      </c>
      <c r="U30">
        <v>4779390.07</v>
      </c>
      <c r="V30" s="301">
        <v>231856.51</v>
      </c>
      <c r="Z30" s="301">
        <v>147780</v>
      </c>
      <c r="AB30">
        <v>176512</v>
      </c>
      <c r="AE30">
        <v>311903.68</v>
      </c>
      <c r="AF30">
        <v>25912</v>
      </c>
      <c r="AI30" s="76">
        <f t="shared" si="1"/>
        <v>932176.17</v>
      </c>
      <c r="AJ30" s="31">
        <f t="shared" si="2"/>
        <v>-1518.46</v>
      </c>
      <c r="AK30" s="21">
        <f t="shared" si="3"/>
        <v>933694.63</v>
      </c>
      <c r="AL30" s="15">
        <f t="shared" si="4"/>
        <v>379636.51</v>
      </c>
      <c r="AM30" s="16">
        <f t="shared" si="5"/>
        <v>514327.68</v>
      </c>
      <c r="AN30" s="26">
        <f t="shared" si="6"/>
        <v>-134691.16999999998</v>
      </c>
    </row>
    <row r="31" spans="1:40" x14ac:dyDescent="0.25">
      <c r="A31" t="s">
        <v>529</v>
      </c>
      <c r="B31" t="s">
        <v>530</v>
      </c>
      <c r="C31" s="71">
        <v>2863</v>
      </c>
      <c r="D31" s="58" t="s">
        <v>1278</v>
      </c>
      <c r="E31" t="s">
        <v>3217</v>
      </c>
      <c r="F31" s="301">
        <v>284031.27</v>
      </c>
      <c r="G31" s="301">
        <v>0</v>
      </c>
      <c r="H31" s="301">
        <v>35815.53</v>
      </c>
      <c r="K31">
        <v>310876.40000000002</v>
      </c>
      <c r="Q31" s="301">
        <v>158</v>
      </c>
      <c r="T31">
        <v>-1133119.0900000001</v>
      </c>
      <c r="U31">
        <v>1728640.99</v>
      </c>
      <c r="V31" s="301">
        <v>186903</v>
      </c>
      <c r="Z31" s="301">
        <v>246000</v>
      </c>
      <c r="AB31">
        <v>277382</v>
      </c>
      <c r="AE31">
        <v>62651.56</v>
      </c>
      <c r="AF31">
        <v>18676.14</v>
      </c>
      <c r="AI31" s="76">
        <f t="shared" si="1"/>
        <v>319846.80000000005</v>
      </c>
      <c r="AJ31" s="31">
        <f t="shared" si="2"/>
        <v>158</v>
      </c>
      <c r="AK31" s="21">
        <f t="shared" si="3"/>
        <v>319688.80000000005</v>
      </c>
      <c r="AL31" s="15">
        <f t="shared" si="4"/>
        <v>432903</v>
      </c>
      <c r="AM31" s="16">
        <f t="shared" si="5"/>
        <v>358709.7</v>
      </c>
      <c r="AN31" s="26">
        <f t="shared" si="6"/>
        <v>74193.299999999988</v>
      </c>
    </row>
    <row r="32" spans="1:40" x14ac:dyDescent="0.25">
      <c r="A32" t="s">
        <v>529</v>
      </c>
      <c r="B32" t="s">
        <v>530</v>
      </c>
      <c r="C32" s="71">
        <v>3378</v>
      </c>
      <c r="D32" s="58" t="s">
        <v>1279</v>
      </c>
      <c r="E32" t="s">
        <v>3218</v>
      </c>
      <c r="F32" s="301">
        <v>229951.55</v>
      </c>
      <c r="G32" s="301">
        <v>16800</v>
      </c>
      <c r="H32" s="301">
        <v>73902.62</v>
      </c>
      <c r="J32">
        <v>3240861.75</v>
      </c>
      <c r="K32">
        <v>192338.11</v>
      </c>
      <c r="Q32" s="301">
        <v>164488</v>
      </c>
      <c r="T32">
        <v>1389856.8</v>
      </c>
      <c r="U32">
        <v>2399403.2599999998</v>
      </c>
      <c r="V32" s="301">
        <v>60274</v>
      </c>
      <c r="AB32">
        <v>20798</v>
      </c>
      <c r="AD32">
        <v>8624</v>
      </c>
      <c r="AE32">
        <v>148795.60999999999</v>
      </c>
      <c r="AF32">
        <v>29000.42</v>
      </c>
      <c r="AI32" s="76">
        <f t="shared" si="1"/>
        <v>320654.17</v>
      </c>
      <c r="AJ32" s="31">
        <f t="shared" si="2"/>
        <v>164488</v>
      </c>
      <c r="AK32" s="21">
        <f t="shared" si="3"/>
        <v>156166.16999999998</v>
      </c>
      <c r="AL32" s="15">
        <f t="shared" si="4"/>
        <v>60274</v>
      </c>
      <c r="AM32" s="16">
        <f t="shared" si="5"/>
        <v>207218.02999999997</v>
      </c>
      <c r="AN32" s="26">
        <f t="shared" si="6"/>
        <v>-146944.02999999997</v>
      </c>
    </row>
    <row r="33" spans="1:40" x14ac:dyDescent="0.25">
      <c r="A33" t="s">
        <v>529</v>
      </c>
      <c r="B33" t="s">
        <v>530</v>
      </c>
      <c r="C33" s="71">
        <v>3946</v>
      </c>
      <c r="D33" s="58" t="s">
        <v>1280</v>
      </c>
      <c r="E33" t="s">
        <v>3219</v>
      </c>
      <c r="F33" s="301">
        <v>574563.24</v>
      </c>
      <c r="G33" s="301">
        <v>0</v>
      </c>
      <c r="H33" s="301">
        <v>38853.99</v>
      </c>
      <c r="J33">
        <v>11156915.960000001</v>
      </c>
      <c r="K33">
        <v>3387997.45</v>
      </c>
      <c r="Q33" s="301">
        <v>-300.45</v>
      </c>
      <c r="T33">
        <v>12405553.73</v>
      </c>
      <c r="U33">
        <v>2787489.35</v>
      </c>
      <c r="V33" s="301">
        <v>236690.9</v>
      </c>
      <c r="Z33" s="301">
        <v>273300</v>
      </c>
      <c r="AB33">
        <v>327032</v>
      </c>
      <c r="AE33">
        <v>122078.03</v>
      </c>
      <c r="AF33">
        <v>31512.86</v>
      </c>
      <c r="AI33" s="76">
        <f t="shared" si="1"/>
        <v>613417.23</v>
      </c>
      <c r="AJ33" s="31">
        <f t="shared" si="2"/>
        <v>-300.45</v>
      </c>
      <c r="AK33" s="21">
        <f t="shared" si="3"/>
        <v>613717.67999999993</v>
      </c>
      <c r="AL33" s="15">
        <f t="shared" si="4"/>
        <v>509990.9</v>
      </c>
      <c r="AM33" s="16">
        <f t="shared" si="5"/>
        <v>480622.89</v>
      </c>
      <c r="AN33" s="26">
        <f t="shared" si="6"/>
        <v>29368.010000000009</v>
      </c>
    </row>
    <row r="34" spans="1:40" x14ac:dyDescent="0.25">
      <c r="A34" t="s">
        <v>529</v>
      </c>
      <c r="B34" t="s">
        <v>530</v>
      </c>
      <c r="C34" s="71">
        <v>4332</v>
      </c>
      <c r="D34" s="58" t="s">
        <v>1281</v>
      </c>
      <c r="E34" t="s">
        <v>3220</v>
      </c>
      <c r="F34" s="301">
        <v>347053.79</v>
      </c>
      <c r="G34" s="301">
        <v>0</v>
      </c>
      <c r="H34" s="301">
        <v>41364.11</v>
      </c>
      <c r="J34">
        <v>760201.02</v>
      </c>
      <c r="K34">
        <v>362849.94</v>
      </c>
      <c r="Q34" s="301">
        <v>62779.77</v>
      </c>
      <c r="T34">
        <v>-594954.54</v>
      </c>
      <c r="U34">
        <v>2109112.34</v>
      </c>
      <c r="V34" s="301">
        <v>232660.68</v>
      </c>
      <c r="AB34">
        <v>32116</v>
      </c>
      <c r="AE34">
        <v>124047.78</v>
      </c>
      <c r="AF34">
        <v>23385.61</v>
      </c>
      <c r="AH34">
        <v>50000</v>
      </c>
      <c r="AI34" s="76">
        <f t="shared" si="1"/>
        <v>388417.89999999997</v>
      </c>
      <c r="AJ34" s="31">
        <f t="shared" si="2"/>
        <v>62779.77</v>
      </c>
      <c r="AK34" s="21">
        <f t="shared" si="3"/>
        <v>325638.12999999995</v>
      </c>
      <c r="AL34" s="15">
        <f t="shared" si="4"/>
        <v>232660.68</v>
      </c>
      <c r="AM34" s="16">
        <f t="shared" si="5"/>
        <v>229549.39</v>
      </c>
      <c r="AN34" s="26">
        <f t="shared" si="6"/>
        <v>3111.289999999979</v>
      </c>
    </row>
    <row r="35" spans="1:40" x14ac:dyDescent="0.25">
      <c r="A35" t="s">
        <v>529</v>
      </c>
      <c r="B35" t="s">
        <v>530</v>
      </c>
      <c r="C35" s="71">
        <v>2103</v>
      </c>
      <c r="D35" s="58" t="s">
        <v>1282</v>
      </c>
      <c r="E35" t="s">
        <v>3221</v>
      </c>
      <c r="F35" s="301">
        <v>134360.01</v>
      </c>
      <c r="G35" s="301">
        <v>0</v>
      </c>
      <c r="H35" s="301">
        <v>70029.649999999994</v>
      </c>
      <c r="J35">
        <v>2010435.44</v>
      </c>
      <c r="K35">
        <v>252781.56</v>
      </c>
      <c r="Q35" s="301">
        <v>3167</v>
      </c>
      <c r="S35">
        <v>-87503.82</v>
      </c>
      <c r="T35">
        <v>556738.74</v>
      </c>
      <c r="U35">
        <v>2003005.18</v>
      </c>
      <c r="V35" s="301">
        <v>167378.57999999999</v>
      </c>
      <c r="W35" s="301">
        <v>-28050</v>
      </c>
      <c r="AB35">
        <v>50466</v>
      </c>
      <c r="AD35">
        <v>3456</v>
      </c>
      <c r="AE35">
        <v>34851.32</v>
      </c>
      <c r="AF35">
        <v>16915.7</v>
      </c>
      <c r="AI35" s="76">
        <f t="shared" si="1"/>
        <v>204389.66</v>
      </c>
      <c r="AJ35" s="31">
        <f t="shared" si="2"/>
        <v>3167</v>
      </c>
      <c r="AK35" s="21">
        <f t="shared" si="3"/>
        <v>201222.66</v>
      </c>
      <c r="AL35" s="15">
        <f t="shared" si="4"/>
        <v>139328.57999999999</v>
      </c>
      <c r="AM35" s="16">
        <f t="shared" si="5"/>
        <v>105689.02</v>
      </c>
      <c r="AN35" s="26">
        <f t="shared" si="6"/>
        <v>33639.559999999983</v>
      </c>
    </row>
    <row r="36" spans="1:40" x14ac:dyDescent="0.25">
      <c r="A36" t="s">
        <v>529</v>
      </c>
      <c r="B36" t="s">
        <v>530</v>
      </c>
      <c r="C36" s="71">
        <v>2710</v>
      </c>
      <c r="D36" s="58" t="s">
        <v>1283</v>
      </c>
      <c r="E36" t="s">
        <v>3222</v>
      </c>
      <c r="F36" s="301">
        <v>889105.47</v>
      </c>
      <c r="G36" s="301">
        <v>0</v>
      </c>
      <c r="H36" s="301">
        <v>10607.42</v>
      </c>
      <c r="J36">
        <v>1183604.55</v>
      </c>
      <c r="K36">
        <v>78325.48</v>
      </c>
      <c r="Q36" s="301">
        <v>-512</v>
      </c>
      <c r="T36">
        <v>-290153.67</v>
      </c>
      <c r="U36">
        <v>2351026.71</v>
      </c>
      <c r="V36" s="301">
        <v>217713.46</v>
      </c>
      <c r="AB36">
        <v>21996</v>
      </c>
      <c r="AE36">
        <v>51338.16</v>
      </c>
      <c r="AF36">
        <v>11287.42</v>
      </c>
      <c r="AI36" s="76">
        <f t="shared" si="1"/>
        <v>899712.89</v>
      </c>
      <c r="AJ36" s="31">
        <f t="shared" si="2"/>
        <v>-512</v>
      </c>
      <c r="AK36" s="21">
        <f t="shared" si="3"/>
        <v>900224.89</v>
      </c>
      <c r="AL36" s="15">
        <f t="shared" si="4"/>
        <v>217713.46</v>
      </c>
      <c r="AM36" s="16">
        <f t="shared" si="5"/>
        <v>84621.58</v>
      </c>
      <c r="AN36" s="26">
        <f t="shared" si="6"/>
        <v>133091.88</v>
      </c>
    </row>
    <row r="37" spans="1:40" x14ac:dyDescent="0.25">
      <c r="A37" t="s">
        <v>529</v>
      </c>
      <c r="B37" t="s">
        <v>530</v>
      </c>
      <c r="C37" s="71">
        <v>2476</v>
      </c>
      <c r="D37" s="58" t="s">
        <v>1284</v>
      </c>
      <c r="E37" t="s">
        <v>3223</v>
      </c>
      <c r="F37" s="301">
        <v>205852.44</v>
      </c>
      <c r="G37" s="301">
        <v>0</v>
      </c>
      <c r="H37" s="301">
        <v>172320.66</v>
      </c>
      <c r="J37">
        <v>1537368.95</v>
      </c>
      <c r="K37">
        <v>-21757.85</v>
      </c>
      <c r="Q37" s="301">
        <v>44488.06</v>
      </c>
      <c r="U37">
        <v>1764728.36</v>
      </c>
      <c r="V37" s="301">
        <v>6052.42</v>
      </c>
      <c r="AA37" s="301">
        <v>255740</v>
      </c>
      <c r="AB37">
        <v>42394.87</v>
      </c>
      <c r="AD37">
        <v>8192</v>
      </c>
      <c r="AE37">
        <v>40438.769999999997</v>
      </c>
      <c r="AF37">
        <v>16645</v>
      </c>
      <c r="AI37" s="76">
        <f t="shared" si="1"/>
        <v>378173.1</v>
      </c>
      <c r="AJ37" s="31">
        <f t="shared" si="2"/>
        <v>44488.06</v>
      </c>
      <c r="AK37" s="21">
        <f t="shared" si="3"/>
        <v>333685.03999999998</v>
      </c>
      <c r="AL37" s="15">
        <f t="shared" si="4"/>
        <v>261792.42</v>
      </c>
      <c r="AM37" s="16">
        <f t="shared" si="5"/>
        <v>107670.64</v>
      </c>
      <c r="AN37" s="26">
        <f t="shared" si="6"/>
        <v>154121.78000000003</v>
      </c>
    </row>
    <row r="38" spans="1:40" x14ac:dyDescent="0.25">
      <c r="A38" t="s">
        <v>533</v>
      </c>
      <c r="B38" t="s">
        <v>534</v>
      </c>
      <c r="C38" s="71">
        <v>3590</v>
      </c>
      <c r="D38" s="58" t="s">
        <v>1285</v>
      </c>
      <c r="E38" t="s">
        <v>3224</v>
      </c>
      <c r="F38" s="301">
        <v>607948.21</v>
      </c>
      <c r="G38" s="301">
        <v>0</v>
      </c>
      <c r="H38" s="301">
        <v>125412.33</v>
      </c>
      <c r="J38">
        <v>3</v>
      </c>
      <c r="K38">
        <v>-120566.71</v>
      </c>
      <c r="Q38" s="301">
        <v>963</v>
      </c>
      <c r="T38">
        <v>-708023.7</v>
      </c>
      <c r="U38">
        <v>1153430.04</v>
      </c>
      <c r="V38" s="301">
        <v>244245.28</v>
      </c>
      <c r="Z38" s="301">
        <v>204260</v>
      </c>
      <c r="AA38" s="301">
        <v>34800</v>
      </c>
      <c r="AB38">
        <v>242735</v>
      </c>
      <c r="AE38">
        <v>42546.9</v>
      </c>
      <c r="AF38">
        <v>3545.89</v>
      </c>
      <c r="AI38" s="76">
        <f t="shared" si="1"/>
        <v>733360.53999999992</v>
      </c>
      <c r="AJ38" s="31">
        <f t="shared" si="2"/>
        <v>963</v>
      </c>
      <c r="AK38" s="21">
        <f t="shared" si="3"/>
        <v>732397.53999999992</v>
      </c>
      <c r="AL38" s="15">
        <f t="shared" si="4"/>
        <v>483305.28</v>
      </c>
      <c r="AM38" s="16">
        <f t="shared" si="5"/>
        <v>288827.79000000004</v>
      </c>
      <c r="AN38" s="26">
        <f t="shared" si="6"/>
        <v>194477.49</v>
      </c>
    </row>
    <row r="39" spans="1:40" x14ac:dyDescent="0.25">
      <c r="A39" t="s">
        <v>533</v>
      </c>
      <c r="B39" t="s">
        <v>534</v>
      </c>
      <c r="C39" s="71">
        <v>4275</v>
      </c>
      <c r="D39" s="58" t="s">
        <v>1286</v>
      </c>
      <c r="E39" t="s">
        <v>3225</v>
      </c>
      <c r="F39" s="301">
        <v>866571.89</v>
      </c>
      <c r="G39" s="301">
        <v>0</v>
      </c>
      <c r="H39" s="301">
        <v>428204.04</v>
      </c>
      <c r="J39">
        <v>-506481.81</v>
      </c>
      <c r="K39">
        <v>34201.910000000003</v>
      </c>
      <c r="O39" s="301">
        <v>0</v>
      </c>
      <c r="Q39" s="301">
        <v>120</v>
      </c>
      <c r="T39">
        <v>-2175883.5</v>
      </c>
      <c r="U39">
        <v>2737074.7</v>
      </c>
      <c r="V39" s="301">
        <v>274067.17</v>
      </c>
      <c r="W39" s="301">
        <v>50000</v>
      </c>
      <c r="Z39" s="301">
        <v>205300</v>
      </c>
      <c r="AA39" s="301">
        <v>65500</v>
      </c>
      <c r="AB39">
        <v>225554</v>
      </c>
      <c r="AE39">
        <v>75727.23</v>
      </c>
      <c r="AF39">
        <v>14401.11</v>
      </c>
      <c r="AI39" s="76">
        <f t="shared" si="1"/>
        <v>1294775.93</v>
      </c>
      <c r="AJ39" s="31">
        <f t="shared" si="2"/>
        <v>120</v>
      </c>
      <c r="AK39" s="21">
        <f t="shared" si="3"/>
        <v>1294655.93</v>
      </c>
      <c r="AL39" s="15">
        <f t="shared" si="4"/>
        <v>594867.16999999993</v>
      </c>
      <c r="AM39" s="16">
        <f t="shared" si="5"/>
        <v>315682.33999999997</v>
      </c>
      <c r="AN39" s="26">
        <f t="shared" si="6"/>
        <v>279184.82999999996</v>
      </c>
    </row>
    <row r="40" spans="1:40" x14ac:dyDescent="0.25">
      <c r="A40" t="s">
        <v>533</v>
      </c>
      <c r="B40" t="s">
        <v>534</v>
      </c>
      <c r="C40" s="71">
        <v>1050</v>
      </c>
      <c r="D40" s="58" t="s">
        <v>1287</v>
      </c>
      <c r="E40" t="s">
        <v>3226</v>
      </c>
      <c r="F40" s="301">
        <v>728034.48</v>
      </c>
      <c r="G40" s="301">
        <v>0</v>
      </c>
      <c r="H40" s="301">
        <v>140618.49</v>
      </c>
      <c r="J40">
        <v>26755.43</v>
      </c>
      <c r="K40">
        <v>53093.01</v>
      </c>
      <c r="O40" s="301">
        <v>4500</v>
      </c>
      <c r="Q40" s="301">
        <v>0</v>
      </c>
      <c r="T40">
        <v>-827398.53</v>
      </c>
      <c r="U40">
        <v>1656318.18</v>
      </c>
      <c r="V40" s="301">
        <v>181133.62</v>
      </c>
      <c r="W40" s="301">
        <v>1000</v>
      </c>
      <c r="Z40" s="301">
        <v>217960</v>
      </c>
      <c r="AA40" s="301">
        <v>16800</v>
      </c>
      <c r="AB40">
        <v>249316</v>
      </c>
      <c r="AE40">
        <v>22254.32</v>
      </c>
      <c r="AF40">
        <v>18781.54</v>
      </c>
      <c r="AI40" s="76">
        <f t="shared" si="1"/>
        <v>868652.97</v>
      </c>
      <c r="AJ40" s="31">
        <f t="shared" si="2"/>
        <v>4500</v>
      </c>
      <c r="AK40" s="21">
        <f t="shared" si="3"/>
        <v>864152.97</v>
      </c>
      <c r="AL40" s="15">
        <f t="shared" si="4"/>
        <v>416893.62</v>
      </c>
      <c r="AM40" s="16">
        <f t="shared" si="5"/>
        <v>290351.86</v>
      </c>
      <c r="AN40" s="26">
        <f t="shared" si="6"/>
        <v>126541.76000000001</v>
      </c>
    </row>
    <row r="41" spans="1:40" x14ac:dyDescent="0.25">
      <c r="A41" t="s">
        <v>533</v>
      </c>
      <c r="B41" t="s">
        <v>534</v>
      </c>
      <c r="C41" s="71">
        <v>2081</v>
      </c>
      <c r="D41" s="58" t="s">
        <v>1288</v>
      </c>
      <c r="E41" t="s">
        <v>3227</v>
      </c>
      <c r="F41" s="301">
        <v>713881.5</v>
      </c>
      <c r="G41" s="301">
        <v>0</v>
      </c>
      <c r="H41" s="301">
        <v>55443.46</v>
      </c>
      <c r="J41">
        <v>73082.94</v>
      </c>
      <c r="K41">
        <v>-91420.77</v>
      </c>
      <c r="O41" s="301">
        <v>10000</v>
      </c>
      <c r="Q41" s="301">
        <v>1066.75</v>
      </c>
      <c r="T41">
        <v>-595892.31000000006</v>
      </c>
      <c r="U41">
        <v>1118559.83</v>
      </c>
      <c r="V41" s="301">
        <v>269799.8</v>
      </c>
      <c r="Z41" s="301">
        <v>180200</v>
      </c>
      <c r="AA41" s="301">
        <v>41400</v>
      </c>
      <c r="AB41">
        <v>259895</v>
      </c>
      <c r="AE41">
        <v>33389.14</v>
      </c>
      <c r="AF41">
        <v>4502.8</v>
      </c>
      <c r="AI41" s="76">
        <f t="shared" si="1"/>
        <v>769324.96</v>
      </c>
      <c r="AJ41" s="31">
        <f t="shared" si="2"/>
        <v>11066.75</v>
      </c>
      <c r="AK41" s="21">
        <f t="shared" si="3"/>
        <v>758258.21</v>
      </c>
      <c r="AL41" s="15">
        <f t="shared" si="4"/>
        <v>491399.8</v>
      </c>
      <c r="AM41" s="16">
        <f t="shared" si="5"/>
        <v>297786.94</v>
      </c>
      <c r="AN41" s="26">
        <f t="shared" si="6"/>
        <v>193612.86</v>
      </c>
    </row>
    <row r="42" spans="1:40" x14ac:dyDescent="0.25">
      <c r="A42" t="s">
        <v>533</v>
      </c>
      <c r="B42" t="s">
        <v>534</v>
      </c>
      <c r="C42" s="71">
        <v>2563</v>
      </c>
      <c r="D42" s="58" t="s">
        <v>1289</v>
      </c>
      <c r="E42" t="s">
        <v>3228</v>
      </c>
      <c r="F42" s="301">
        <v>301071.94</v>
      </c>
      <c r="G42" s="301">
        <v>0</v>
      </c>
      <c r="H42" s="301">
        <v>258157.57</v>
      </c>
      <c r="J42">
        <v>-924779.09</v>
      </c>
      <c r="K42">
        <v>-162116.89000000001</v>
      </c>
      <c r="O42" s="301">
        <v>9500</v>
      </c>
      <c r="Q42" s="301">
        <v>1437.07</v>
      </c>
      <c r="T42">
        <v>-2004661.96</v>
      </c>
      <c r="U42">
        <v>1381244.13</v>
      </c>
      <c r="V42" s="301">
        <v>217064.04</v>
      </c>
      <c r="Z42" s="301">
        <v>89640</v>
      </c>
      <c r="AA42" s="301">
        <v>33600</v>
      </c>
      <c r="AB42">
        <v>110094</v>
      </c>
      <c r="AE42">
        <v>89533.98</v>
      </c>
      <c r="AF42">
        <v>29711.77</v>
      </c>
      <c r="AH42">
        <v>14090</v>
      </c>
      <c r="AI42" s="76">
        <f t="shared" si="1"/>
        <v>559229.51</v>
      </c>
      <c r="AJ42" s="31">
        <f t="shared" si="2"/>
        <v>10937.07</v>
      </c>
      <c r="AK42" s="21">
        <f t="shared" si="3"/>
        <v>548292.44000000006</v>
      </c>
      <c r="AL42" s="15">
        <f t="shared" si="4"/>
        <v>340304.04000000004</v>
      </c>
      <c r="AM42" s="16">
        <f t="shared" si="5"/>
        <v>243429.74999999997</v>
      </c>
      <c r="AN42" s="26">
        <f t="shared" si="6"/>
        <v>96874.290000000066</v>
      </c>
    </row>
    <row r="43" spans="1:40" x14ac:dyDescent="0.25">
      <c r="A43" t="s">
        <v>533</v>
      </c>
      <c r="B43" t="s">
        <v>534</v>
      </c>
      <c r="C43" s="71">
        <v>2302</v>
      </c>
      <c r="D43" s="58" t="s">
        <v>1290</v>
      </c>
      <c r="E43" t="s">
        <v>3229</v>
      </c>
      <c r="F43" s="301">
        <v>331350.28999999998</v>
      </c>
      <c r="H43" s="301">
        <v>199325.41</v>
      </c>
      <c r="J43">
        <v>51433.59</v>
      </c>
      <c r="K43">
        <v>-158571.29999999999</v>
      </c>
      <c r="Q43" s="301">
        <v>928.35</v>
      </c>
      <c r="T43">
        <v>-794614.62</v>
      </c>
      <c r="U43">
        <v>1240631.49</v>
      </c>
      <c r="V43" s="301">
        <v>24726.09</v>
      </c>
      <c r="Z43" s="301">
        <v>122950</v>
      </c>
      <c r="AA43" s="301">
        <v>21100</v>
      </c>
      <c r="AB43">
        <v>143091</v>
      </c>
      <c r="AD43">
        <v>11280</v>
      </c>
      <c r="AE43">
        <v>14376.2</v>
      </c>
      <c r="AF43">
        <v>3086.12</v>
      </c>
      <c r="AI43" s="76">
        <f t="shared" si="1"/>
        <v>530675.69999999995</v>
      </c>
      <c r="AJ43" s="31">
        <f t="shared" si="2"/>
        <v>928.35</v>
      </c>
      <c r="AK43" s="21">
        <f t="shared" si="3"/>
        <v>529747.35</v>
      </c>
      <c r="AL43" s="15">
        <f t="shared" si="4"/>
        <v>168776.09</v>
      </c>
      <c r="AM43" s="16">
        <f t="shared" si="5"/>
        <v>171833.32</v>
      </c>
      <c r="AN43" s="26">
        <f t="shared" si="6"/>
        <v>-3057.2300000000105</v>
      </c>
    </row>
    <row r="44" spans="1:40" x14ac:dyDescent="0.25">
      <c r="A44" t="s">
        <v>533</v>
      </c>
      <c r="B44" t="s">
        <v>534</v>
      </c>
      <c r="C44" s="71">
        <v>2003</v>
      </c>
      <c r="D44" s="58" t="s">
        <v>1291</v>
      </c>
      <c r="E44" t="s">
        <v>3230</v>
      </c>
      <c r="F44" s="301">
        <v>755727.8</v>
      </c>
      <c r="G44" s="301">
        <v>102565.05</v>
      </c>
      <c r="H44" s="301">
        <v>208132.63</v>
      </c>
      <c r="J44">
        <v>22055.66</v>
      </c>
      <c r="K44">
        <v>-18837.96</v>
      </c>
      <c r="O44" s="301">
        <v>1500</v>
      </c>
      <c r="Q44" s="301">
        <v>191</v>
      </c>
      <c r="T44">
        <v>-1936782.22</v>
      </c>
      <c r="U44">
        <v>2770050.54</v>
      </c>
      <c r="V44" s="301">
        <v>276744.92</v>
      </c>
      <c r="AB44">
        <v>19618</v>
      </c>
      <c r="AE44">
        <v>37023.410000000003</v>
      </c>
      <c r="AF44">
        <v>11819.65</v>
      </c>
      <c r="AI44" s="76">
        <f t="shared" si="1"/>
        <v>1066425.48</v>
      </c>
      <c r="AJ44" s="31">
        <f t="shared" si="2"/>
        <v>1691</v>
      </c>
      <c r="AK44" s="21">
        <f t="shared" si="3"/>
        <v>1064734.48</v>
      </c>
      <c r="AL44" s="15">
        <f t="shared" si="4"/>
        <v>276744.92</v>
      </c>
      <c r="AM44" s="16">
        <f t="shared" si="5"/>
        <v>68461.06</v>
      </c>
      <c r="AN44" s="26">
        <f t="shared" si="6"/>
        <v>208283.86</v>
      </c>
    </row>
    <row r="45" spans="1:40" x14ac:dyDescent="0.25">
      <c r="A45" t="s">
        <v>533</v>
      </c>
      <c r="B45" t="s">
        <v>534</v>
      </c>
      <c r="C45" s="71">
        <v>2921</v>
      </c>
      <c r="D45" s="58" t="s">
        <v>1292</v>
      </c>
      <c r="E45" t="s">
        <v>3231</v>
      </c>
      <c r="F45" s="301">
        <v>1395453.64</v>
      </c>
      <c r="G45" s="301">
        <v>0</v>
      </c>
      <c r="H45" s="301">
        <v>88261.2</v>
      </c>
      <c r="J45">
        <v>38097.31</v>
      </c>
      <c r="K45">
        <v>132468.16</v>
      </c>
      <c r="Q45" s="301">
        <v>1531.86</v>
      </c>
      <c r="T45">
        <v>-1196397.8799999999</v>
      </c>
      <c r="U45">
        <v>2356118.79</v>
      </c>
      <c r="V45" s="301">
        <v>246264.19</v>
      </c>
      <c r="W45" s="301">
        <v>413000</v>
      </c>
      <c r="Z45" s="301">
        <v>180500</v>
      </c>
      <c r="AA45" s="301">
        <v>34478</v>
      </c>
      <c r="AB45">
        <v>238268</v>
      </c>
      <c r="AE45">
        <v>111369.8</v>
      </c>
      <c r="AF45">
        <v>6816.85</v>
      </c>
      <c r="AI45" s="76">
        <f t="shared" si="1"/>
        <v>1483714.8399999999</v>
      </c>
      <c r="AJ45" s="31">
        <f t="shared" si="2"/>
        <v>1531.86</v>
      </c>
      <c r="AK45" s="21">
        <f t="shared" si="3"/>
        <v>1482182.9799999997</v>
      </c>
      <c r="AL45" s="15">
        <f t="shared" si="4"/>
        <v>874242.19</v>
      </c>
      <c r="AM45" s="16">
        <f t="shared" si="5"/>
        <v>356454.64999999997</v>
      </c>
      <c r="AN45" s="26">
        <f t="shared" si="6"/>
        <v>517787.54</v>
      </c>
    </row>
    <row r="46" spans="1:40" x14ac:dyDescent="0.25">
      <c r="A46" t="s">
        <v>533</v>
      </c>
      <c r="B46" t="s">
        <v>534</v>
      </c>
      <c r="C46" s="71">
        <v>2021</v>
      </c>
      <c r="D46" s="58" t="s">
        <v>1293</v>
      </c>
      <c r="E46" t="s">
        <v>3232</v>
      </c>
      <c r="F46" s="301">
        <v>419468.69</v>
      </c>
      <c r="G46" s="301">
        <v>4200</v>
      </c>
      <c r="H46" s="301">
        <v>79065.509999999995</v>
      </c>
      <c r="J46">
        <v>24008.28</v>
      </c>
      <c r="K46">
        <v>166827</v>
      </c>
      <c r="O46" s="301">
        <v>5500</v>
      </c>
      <c r="P46" s="301">
        <v>2759</v>
      </c>
      <c r="Q46" s="301">
        <v>1607.3</v>
      </c>
      <c r="T46">
        <v>-1493338.89</v>
      </c>
      <c r="U46">
        <v>1990390.15</v>
      </c>
      <c r="V46" s="301">
        <v>167170.98000000001</v>
      </c>
      <c r="Z46" s="301">
        <v>192020</v>
      </c>
      <c r="AA46" s="301">
        <v>55412</v>
      </c>
      <c r="AB46">
        <v>203034</v>
      </c>
      <c r="AE46">
        <v>67522.39</v>
      </c>
      <c r="AF46">
        <v>26154.67</v>
      </c>
      <c r="AI46" s="76">
        <f t="shared" si="1"/>
        <v>502734.2</v>
      </c>
      <c r="AJ46" s="31">
        <f t="shared" si="2"/>
        <v>9866.2999999999993</v>
      </c>
      <c r="AK46" s="21">
        <f t="shared" si="3"/>
        <v>492867.9</v>
      </c>
      <c r="AL46" s="15">
        <f t="shared" si="4"/>
        <v>414602.98</v>
      </c>
      <c r="AM46" s="16">
        <f t="shared" si="5"/>
        <v>296711.06</v>
      </c>
      <c r="AN46" s="26">
        <f t="shared" si="6"/>
        <v>117891.91999999998</v>
      </c>
    </row>
    <row r="47" spans="1:40" x14ac:dyDescent="0.25">
      <c r="A47" t="s">
        <v>533</v>
      </c>
      <c r="B47" t="s">
        <v>534</v>
      </c>
      <c r="C47" s="71">
        <v>1750</v>
      </c>
      <c r="D47" s="58" t="s">
        <v>1294</v>
      </c>
      <c r="E47" t="s">
        <v>3233</v>
      </c>
      <c r="F47" s="301">
        <v>550185.73</v>
      </c>
      <c r="G47" s="301">
        <v>0</v>
      </c>
      <c r="H47" s="301">
        <v>106595.16</v>
      </c>
      <c r="J47">
        <v>275449.49</v>
      </c>
      <c r="K47">
        <v>-31323.67</v>
      </c>
      <c r="N47" s="301">
        <v>100000</v>
      </c>
      <c r="O47" s="301">
        <v>5500</v>
      </c>
      <c r="Q47" s="301">
        <v>577.91</v>
      </c>
      <c r="T47">
        <v>196173.98</v>
      </c>
      <c r="U47">
        <v>498635.02</v>
      </c>
      <c r="V47" s="301">
        <v>175658.47</v>
      </c>
      <c r="Z47" s="301">
        <v>113800</v>
      </c>
      <c r="AA47" s="301">
        <v>39200</v>
      </c>
      <c r="AB47">
        <v>141788</v>
      </c>
      <c r="AE47">
        <v>77369.72</v>
      </c>
      <c r="AF47">
        <v>3430.95</v>
      </c>
      <c r="AI47" s="76">
        <f t="shared" si="1"/>
        <v>656780.89</v>
      </c>
      <c r="AJ47" s="31">
        <f t="shared" si="2"/>
        <v>106077.91</v>
      </c>
      <c r="AK47" s="21">
        <f t="shared" si="3"/>
        <v>550702.98</v>
      </c>
      <c r="AL47" s="15">
        <f t="shared" si="4"/>
        <v>328658.46999999997</v>
      </c>
      <c r="AM47" s="16">
        <f t="shared" si="5"/>
        <v>222588.67</v>
      </c>
      <c r="AN47" s="26">
        <f t="shared" si="6"/>
        <v>106069.79999999996</v>
      </c>
    </row>
    <row r="48" spans="1:40" x14ac:dyDescent="0.25">
      <c r="A48" t="s">
        <v>533</v>
      </c>
      <c r="B48" t="s">
        <v>534</v>
      </c>
      <c r="C48" s="71">
        <v>1875</v>
      </c>
      <c r="D48" s="58" t="s">
        <v>1295</v>
      </c>
      <c r="E48" t="s">
        <v>3234</v>
      </c>
      <c r="F48" s="301">
        <v>259339.64</v>
      </c>
      <c r="G48" s="301">
        <v>0</v>
      </c>
      <c r="H48" s="301">
        <v>206451.91</v>
      </c>
      <c r="J48">
        <v>3</v>
      </c>
      <c r="K48">
        <v>-28583.61</v>
      </c>
      <c r="O48" s="301">
        <v>0</v>
      </c>
      <c r="Q48" s="301">
        <v>0</v>
      </c>
      <c r="T48">
        <v>-140366.39000000001</v>
      </c>
      <c r="U48">
        <v>452082.82</v>
      </c>
      <c r="V48" s="301">
        <v>166603.21</v>
      </c>
      <c r="Z48" s="301">
        <v>188880</v>
      </c>
      <c r="AA48" s="301">
        <v>73400</v>
      </c>
      <c r="AB48">
        <v>228160</v>
      </c>
      <c r="AE48">
        <v>34365.97</v>
      </c>
      <c r="AF48">
        <v>2912.73</v>
      </c>
      <c r="AI48" s="76">
        <f t="shared" si="1"/>
        <v>465791.55000000005</v>
      </c>
      <c r="AJ48" s="31">
        <f t="shared" si="2"/>
        <v>0</v>
      </c>
      <c r="AK48" s="21">
        <f t="shared" si="3"/>
        <v>465791.55000000005</v>
      </c>
      <c r="AL48" s="15">
        <f t="shared" si="4"/>
        <v>428883.20999999996</v>
      </c>
      <c r="AM48" s="16">
        <f t="shared" si="5"/>
        <v>265438.69999999995</v>
      </c>
      <c r="AN48" s="26">
        <f t="shared" si="6"/>
        <v>163444.51</v>
      </c>
    </row>
    <row r="49" spans="1:40" x14ac:dyDescent="0.25">
      <c r="A49" t="s">
        <v>533</v>
      </c>
      <c r="B49" t="s">
        <v>534</v>
      </c>
      <c r="C49" s="71">
        <v>2733</v>
      </c>
      <c r="D49" s="58" t="s">
        <v>1296</v>
      </c>
      <c r="E49" t="s">
        <v>3235</v>
      </c>
      <c r="F49" s="301">
        <v>682630.28</v>
      </c>
      <c r="G49" s="301">
        <v>0</v>
      </c>
      <c r="H49" s="301">
        <v>34134.120000000003</v>
      </c>
      <c r="J49">
        <v>2459302.75</v>
      </c>
      <c r="K49">
        <v>109429.4</v>
      </c>
      <c r="O49" s="301">
        <v>5500</v>
      </c>
      <c r="Q49" s="301">
        <v>0</v>
      </c>
      <c r="T49">
        <v>-2288766.7599999998</v>
      </c>
      <c r="U49">
        <v>5378772.1500000004</v>
      </c>
      <c r="V49" s="301">
        <v>182739.7</v>
      </c>
      <c r="Z49" s="301">
        <v>194200</v>
      </c>
      <c r="AA49" s="301">
        <v>91600</v>
      </c>
      <c r="AB49">
        <v>214066</v>
      </c>
      <c r="AE49">
        <v>40136.050000000003</v>
      </c>
      <c r="AF49">
        <v>10571.49</v>
      </c>
      <c r="AH49">
        <v>2425</v>
      </c>
      <c r="AI49" s="76">
        <f t="shared" si="1"/>
        <v>716764.4</v>
      </c>
      <c r="AJ49" s="31">
        <f t="shared" si="2"/>
        <v>5500</v>
      </c>
      <c r="AK49" s="21">
        <f t="shared" si="3"/>
        <v>711264.4</v>
      </c>
      <c r="AL49" s="15">
        <f t="shared" si="4"/>
        <v>468539.7</v>
      </c>
      <c r="AM49" s="16">
        <f t="shared" si="5"/>
        <v>267198.53999999998</v>
      </c>
      <c r="AN49" s="26">
        <f t="shared" si="6"/>
        <v>201341.16000000003</v>
      </c>
    </row>
    <row r="50" spans="1:40" x14ac:dyDescent="0.25">
      <c r="A50" t="s">
        <v>533</v>
      </c>
      <c r="B50" t="s">
        <v>534</v>
      </c>
      <c r="C50" s="71">
        <v>2730</v>
      </c>
      <c r="D50" s="58" t="s">
        <v>1297</v>
      </c>
      <c r="E50" t="s">
        <v>3236</v>
      </c>
      <c r="F50" s="301">
        <v>323770.36</v>
      </c>
      <c r="G50" s="301">
        <v>0</v>
      </c>
      <c r="H50" s="301">
        <v>421181.36</v>
      </c>
      <c r="J50">
        <v>-229226.83</v>
      </c>
      <c r="K50">
        <v>-445408.43</v>
      </c>
      <c r="O50" s="301">
        <v>0</v>
      </c>
      <c r="Q50" s="301">
        <v>0</v>
      </c>
      <c r="R50">
        <v>4586</v>
      </c>
      <c r="T50">
        <v>-1812611.88</v>
      </c>
      <c r="U50">
        <v>1780248.13</v>
      </c>
      <c r="V50" s="301">
        <v>190325.52</v>
      </c>
      <c r="Z50" s="301">
        <v>238540</v>
      </c>
      <c r="AA50" s="301">
        <v>46200</v>
      </c>
      <c r="AB50">
        <v>278498</v>
      </c>
      <c r="AE50">
        <v>34446.730000000003</v>
      </c>
      <c r="AF50">
        <v>26076.58</v>
      </c>
      <c r="AI50" s="76">
        <f t="shared" si="1"/>
        <v>744951.72</v>
      </c>
      <c r="AJ50" s="31">
        <f t="shared" si="2"/>
        <v>0</v>
      </c>
      <c r="AK50" s="21">
        <f t="shared" si="3"/>
        <v>744951.72</v>
      </c>
      <c r="AL50" s="15">
        <f t="shared" si="4"/>
        <v>475065.52</v>
      </c>
      <c r="AM50" s="16">
        <f t="shared" si="5"/>
        <v>339021.31</v>
      </c>
      <c r="AN50" s="26">
        <f t="shared" si="6"/>
        <v>136044.21000000002</v>
      </c>
    </row>
    <row r="51" spans="1:40" x14ac:dyDescent="0.25">
      <c r="A51" t="s">
        <v>533</v>
      </c>
      <c r="B51" t="s">
        <v>534</v>
      </c>
      <c r="C51" s="71">
        <v>2627</v>
      </c>
      <c r="D51" s="58" t="s">
        <v>1298</v>
      </c>
      <c r="E51" t="s">
        <v>3237</v>
      </c>
      <c r="F51" s="301">
        <v>672603.74</v>
      </c>
      <c r="G51" s="301">
        <v>118797.14</v>
      </c>
      <c r="H51" s="301">
        <v>29318.99</v>
      </c>
      <c r="J51">
        <v>846746.72</v>
      </c>
      <c r="K51">
        <v>296957.14</v>
      </c>
      <c r="P51" s="301">
        <v>57130</v>
      </c>
      <c r="Q51" s="301">
        <v>687.6</v>
      </c>
      <c r="R51">
        <v>28800</v>
      </c>
      <c r="T51">
        <v>-860740.51</v>
      </c>
      <c r="U51">
        <v>2690789.95</v>
      </c>
      <c r="V51" s="301">
        <v>94671.07</v>
      </c>
      <c r="Z51" s="301">
        <v>99310</v>
      </c>
      <c r="AA51" s="301">
        <v>6600</v>
      </c>
      <c r="AB51">
        <v>109264</v>
      </c>
      <c r="AE51">
        <v>38660.379999999997</v>
      </c>
      <c r="AF51">
        <v>50</v>
      </c>
      <c r="AI51" s="76">
        <f t="shared" si="1"/>
        <v>820719.87</v>
      </c>
      <c r="AJ51" s="31">
        <f t="shared" si="2"/>
        <v>57817.599999999999</v>
      </c>
      <c r="AK51" s="21">
        <f t="shared" si="3"/>
        <v>762902.27</v>
      </c>
      <c r="AL51" s="15">
        <f t="shared" si="4"/>
        <v>200581.07</v>
      </c>
      <c r="AM51" s="16">
        <f t="shared" si="5"/>
        <v>147974.38</v>
      </c>
      <c r="AN51" s="26">
        <f t="shared" si="6"/>
        <v>52606.69</v>
      </c>
    </row>
    <row r="52" spans="1:40" x14ac:dyDescent="0.25">
      <c r="A52" t="s">
        <v>533</v>
      </c>
      <c r="B52" t="s">
        <v>534</v>
      </c>
      <c r="C52" s="71">
        <v>1841</v>
      </c>
      <c r="D52" s="58" t="s">
        <v>1299</v>
      </c>
      <c r="E52" t="s">
        <v>3238</v>
      </c>
      <c r="F52" s="301">
        <v>954585.27</v>
      </c>
      <c r="G52" s="301">
        <v>10000</v>
      </c>
      <c r="H52" s="301">
        <v>158675.67000000001</v>
      </c>
      <c r="J52">
        <v>341864.32</v>
      </c>
      <c r="K52">
        <v>-60586.94</v>
      </c>
      <c r="Q52" s="301">
        <v>3626</v>
      </c>
      <c r="T52">
        <v>-780871.02</v>
      </c>
      <c r="U52">
        <v>2057308.95</v>
      </c>
      <c r="V52" s="301">
        <v>222800.52</v>
      </c>
      <c r="Z52" s="301">
        <v>170000</v>
      </c>
      <c r="AA52" s="301">
        <v>16850</v>
      </c>
      <c r="AB52">
        <v>197180</v>
      </c>
      <c r="AE52">
        <v>54717.11</v>
      </c>
      <c r="AF52">
        <v>13579.02</v>
      </c>
      <c r="AI52" s="76">
        <f t="shared" si="1"/>
        <v>1123260.94</v>
      </c>
      <c r="AJ52" s="31">
        <f t="shared" si="2"/>
        <v>3626</v>
      </c>
      <c r="AK52" s="21">
        <f t="shared" si="3"/>
        <v>1119634.94</v>
      </c>
      <c r="AL52" s="15">
        <f t="shared" si="4"/>
        <v>409650.52</v>
      </c>
      <c r="AM52" s="16">
        <f t="shared" si="5"/>
        <v>265476.13</v>
      </c>
      <c r="AN52" s="26">
        <f t="shared" si="6"/>
        <v>144174.39000000001</v>
      </c>
    </row>
    <row r="53" spans="1:40" x14ac:dyDescent="0.25">
      <c r="A53" t="s">
        <v>533</v>
      </c>
      <c r="B53" t="s">
        <v>534</v>
      </c>
      <c r="C53" s="71">
        <v>2414</v>
      </c>
      <c r="D53" s="58" t="s">
        <v>1300</v>
      </c>
      <c r="E53" t="s">
        <v>3239</v>
      </c>
      <c r="F53" s="301">
        <v>468208.7</v>
      </c>
      <c r="G53" s="301">
        <v>0</v>
      </c>
      <c r="H53" s="301">
        <v>41944.959999999999</v>
      </c>
      <c r="J53">
        <v>110187.43</v>
      </c>
      <c r="K53">
        <v>108221.39</v>
      </c>
      <c r="Q53" s="301">
        <v>-1056.29</v>
      </c>
      <c r="T53">
        <v>-1534366.28</v>
      </c>
      <c r="U53">
        <v>1988049.06</v>
      </c>
      <c r="V53" s="301">
        <v>320054.09000000003</v>
      </c>
      <c r="AA53" s="301">
        <v>87600</v>
      </c>
      <c r="AB53">
        <v>36940</v>
      </c>
      <c r="AE53">
        <v>50142.78</v>
      </c>
      <c r="AF53">
        <v>7935.32</v>
      </c>
      <c r="AI53" s="76">
        <f t="shared" si="1"/>
        <v>510153.66000000003</v>
      </c>
      <c r="AJ53" s="31">
        <f t="shared" si="2"/>
        <v>-1056.29</v>
      </c>
      <c r="AK53" s="21">
        <f t="shared" si="3"/>
        <v>511209.95</v>
      </c>
      <c r="AL53" s="15">
        <f t="shared" si="4"/>
        <v>407654.09</v>
      </c>
      <c r="AM53" s="16">
        <f t="shared" si="5"/>
        <v>95018.1</v>
      </c>
      <c r="AN53" s="26">
        <f t="shared" si="6"/>
        <v>312635.99</v>
      </c>
    </row>
    <row r="54" spans="1:40" x14ac:dyDescent="0.25">
      <c r="A54" t="s">
        <v>533</v>
      </c>
      <c r="B54" t="s">
        <v>534</v>
      </c>
      <c r="C54" s="71">
        <v>1799</v>
      </c>
      <c r="D54" s="58" t="s">
        <v>1301</v>
      </c>
      <c r="E54" t="s">
        <v>3240</v>
      </c>
      <c r="F54" s="301">
        <v>340871.48</v>
      </c>
      <c r="G54" s="301">
        <v>0</v>
      </c>
      <c r="H54" s="301">
        <v>246803.51</v>
      </c>
      <c r="J54">
        <v>3027.62</v>
      </c>
      <c r="K54">
        <v>86793.44</v>
      </c>
      <c r="O54" s="301">
        <v>5000</v>
      </c>
      <c r="Q54" s="301">
        <v>1431</v>
      </c>
      <c r="T54">
        <v>-1523081.84</v>
      </c>
      <c r="U54">
        <v>1911374.52</v>
      </c>
      <c r="V54" s="301">
        <v>229278.13</v>
      </c>
      <c r="W54" s="301">
        <v>95000</v>
      </c>
      <c r="Z54" s="301">
        <v>230400</v>
      </c>
      <c r="AA54" s="301">
        <v>36200</v>
      </c>
      <c r="AB54">
        <v>270988</v>
      </c>
      <c r="AE54">
        <v>17978.099999999999</v>
      </c>
      <c r="AF54">
        <v>1629.66</v>
      </c>
      <c r="AI54" s="76">
        <f t="shared" si="1"/>
        <v>587674.99</v>
      </c>
      <c r="AJ54" s="31">
        <f t="shared" si="2"/>
        <v>6431</v>
      </c>
      <c r="AK54" s="21">
        <f t="shared" si="3"/>
        <v>581243.99</v>
      </c>
      <c r="AL54" s="15">
        <f t="shared" si="4"/>
        <v>590878.13</v>
      </c>
      <c r="AM54" s="16">
        <f t="shared" si="5"/>
        <v>290595.75999999995</v>
      </c>
      <c r="AN54" s="26">
        <f t="shared" si="6"/>
        <v>300282.37000000005</v>
      </c>
    </row>
    <row r="55" spans="1:40" x14ac:dyDescent="0.25">
      <c r="A55" t="s">
        <v>537</v>
      </c>
      <c r="B55" t="s">
        <v>538</v>
      </c>
      <c r="C55" s="71">
        <v>2442</v>
      </c>
      <c r="D55" s="58" t="s">
        <v>1302</v>
      </c>
      <c r="E55" t="s">
        <v>3241</v>
      </c>
      <c r="F55" s="301">
        <v>624447.12</v>
      </c>
      <c r="G55" s="301">
        <v>1990.47</v>
      </c>
      <c r="H55" s="301">
        <v>21052.2</v>
      </c>
      <c r="J55">
        <v>87638.01</v>
      </c>
      <c r="K55">
        <v>120535.65</v>
      </c>
      <c r="O55" s="301">
        <v>6000</v>
      </c>
      <c r="Q55" s="301">
        <v>0</v>
      </c>
      <c r="T55">
        <v>-1282342.1100000001</v>
      </c>
      <c r="U55">
        <v>1946410.43</v>
      </c>
      <c r="V55" s="301">
        <v>291524.73</v>
      </c>
      <c r="Z55" s="301">
        <v>160881</v>
      </c>
      <c r="AA55" s="301">
        <v>3000</v>
      </c>
      <c r="AB55">
        <v>180055</v>
      </c>
      <c r="AE55">
        <v>68299.759999999995</v>
      </c>
      <c r="AF55">
        <v>11732.14</v>
      </c>
      <c r="AI55" s="76">
        <f t="shared" si="1"/>
        <v>647489.78999999992</v>
      </c>
      <c r="AJ55" s="31">
        <f t="shared" si="2"/>
        <v>6000</v>
      </c>
      <c r="AK55" s="21">
        <f t="shared" si="3"/>
        <v>641489.78999999992</v>
      </c>
      <c r="AL55" s="15">
        <f t="shared" si="4"/>
        <v>455405.73</v>
      </c>
      <c r="AM55" s="16">
        <f t="shared" si="5"/>
        <v>260086.90000000002</v>
      </c>
      <c r="AN55" s="26">
        <f t="shared" si="6"/>
        <v>195318.82999999996</v>
      </c>
    </row>
    <row r="56" spans="1:40" x14ac:dyDescent="0.25">
      <c r="A56" t="s">
        <v>537</v>
      </c>
      <c r="B56" t="s">
        <v>538</v>
      </c>
      <c r="C56" s="71">
        <v>1417</v>
      </c>
      <c r="D56" s="58" t="s">
        <v>1303</v>
      </c>
      <c r="E56" t="s">
        <v>3242</v>
      </c>
      <c r="F56" s="301">
        <v>310082.68</v>
      </c>
      <c r="G56" s="301">
        <v>2482</v>
      </c>
      <c r="H56" s="301">
        <v>44309.97</v>
      </c>
      <c r="J56">
        <v>271692.53000000003</v>
      </c>
      <c r="K56">
        <v>69331.83</v>
      </c>
      <c r="O56" s="301">
        <v>5000</v>
      </c>
      <c r="T56">
        <v>-690005.77</v>
      </c>
      <c r="U56">
        <v>1372237.86</v>
      </c>
      <c r="V56" s="301">
        <v>116140.23</v>
      </c>
      <c r="Z56" s="301">
        <v>103551</v>
      </c>
      <c r="AB56">
        <v>103551</v>
      </c>
      <c r="AC56">
        <v>960</v>
      </c>
      <c r="AE56">
        <v>49394.239999999998</v>
      </c>
      <c r="AF56">
        <v>27017.39</v>
      </c>
      <c r="AI56" s="76">
        <f t="shared" si="1"/>
        <v>356874.65</v>
      </c>
      <c r="AJ56" s="31">
        <f t="shared" si="2"/>
        <v>5000</v>
      </c>
      <c r="AK56" s="21">
        <f t="shared" si="3"/>
        <v>351874.65</v>
      </c>
      <c r="AL56" s="15">
        <f t="shared" si="4"/>
        <v>219691.22999999998</v>
      </c>
      <c r="AM56" s="16">
        <f t="shared" si="5"/>
        <v>180922.63</v>
      </c>
      <c r="AN56" s="26">
        <f t="shared" si="6"/>
        <v>38768.599999999977</v>
      </c>
    </row>
    <row r="57" spans="1:40" x14ac:dyDescent="0.25">
      <c r="A57" t="s">
        <v>537</v>
      </c>
      <c r="B57" t="s">
        <v>538</v>
      </c>
      <c r="C57" s="71">
        <v>1301</v>
      </c>
      <c r="D57" s="58" t="s">
        <v>1304</v>
      </c>
      <c r="E57" t="s">
        <v>3243</v>
      </c>
      <c r="F57" s="301">
        <v>277928.15999999997</v>
      </c>
      <c r="G57" s="301">
        <v>0</v>
      </c>
      <c r="H57" s="301">
        <v>73820.320000000007</v>
      </c>
      <c r="J57">
        <v>17144.740000000002</v>
      </c>
      <c r="K57">
        <v>77489.78</v>
      </c>
      <c r="N57" s="301">
        <v>3000</v>
      </c>
      <c r="O57" s="301">
        <v>5500</v>
      </c>
      <c r="Q57" s="301">
        <v>56.08</v>
      </c>
      <c r="T57">
        <v>-706436.72</v>
      </c>
      <c r="U57">
        <v>1028783.07</v>
      </c>
      <c r="V57" s="301">
        <v>188117.75</v>
      </c>
      <c r="Z57" s="301">
        <v>107432</v>
      </c>
      <c r="AA57" s="301">
        <v>1500</v>
      </c>
      <c r="AB57">
        <v>125270</v>
      </c>
      <c r="AC57">
        <v>960</v>
      </c>
      <c r="AE57">
        <v>40711.99</v>
      </c>
      <c r="AF57">
        <v>7722.19</v>
      </c>
      <c r="AI57" s="76">
        <f t="shared" si="1"/>
        <v>351748.48</v>
      </c>
      <c r="AJ57" s="31">
        <f t="shared" si="2"/>
        <v>8556.08</v>
      </c>
      <c r="AK57" s="21">
        <f t="shared" si="3"/>
        <v>343192.39999999997</v>
      </c>
      <c r="AL57" s="15">
        <f t="shared" si="4"/>
        <v>297049.75</v>
      </c>
      <c r="AM57" s="16">
        <f t="shared" si="5"/>
        <v>174664.18</v>
      </c>
      <c r="AN57" s="26">
        <f t="shared" si="6"/>
        <v>122385.57</v>
      </c>
    </row>
    <row r="58" spans="1:40" x14ac:dyDescent="0.25">
      <c r="A58" t="s">
        <v>537</v>
      </c>
      <c r="B58" t="s">
        <v>538</v>
      </c>
      <c r="C58" s="71">
        <v>2427</v>
      </c>
      <c r="D58" s="58" t="s">
        <v>1305</v>
      </c>
      <c r="E58" t="s">
        <v>3244</v>
      </c>
      <c r="F58" s="301">
        <v>846113.89</v>
      </c>
      <c r="G58" s="301">
        <v>1877.6</v>
      </c>
      <c r="H58" s="301">
        <v>9213.77</v>
      </c>
      <c r="J58">
        <v>59438.53</v>
      </c>
      <c r="K58">
        <v>35379.46</v>
      </c>
      <c r="N58" s="301">
        <v>2000</v>
      </c>
      <c r="O58" s="301">
        <v>5500</v>
      </c>
      <c r="Q58" s="301">
        <v>37.380000000000003</v>
      </c>
      <c r="T58">
        <v>256244.3</v>
      </c>
      <c r="U58">
        <v>566631.65</v>
      </c>
      <c r="V58" s="301">
        <v>240827.4</v>
      </c>
      <c r="Z58" s="301">
        <v>136540</v>
      </c>
      <c r="AB58">
        <v>152878</v>
      </c>
      <c r="AC58">
        <v>1080</v>
      </c>
      <c r="AE58">
        <v>87194.02</v>
      </c>
      <c r="AF58">
        <v>5682.73</v>
      </c>
      <c r="AI58" s="76">
        <f t="shared" si="1"/>
        <v>857205.26</v>
      </c>
      <c r="AJ58" s="31">
        <f t="shared" si="2"/>
        <v>7537.38</v>
      </c>
      <c r="AK58" s="21">
        <f t="shared" si="3"/>
        <v>849667.88</v>
      </c>
      <c r="AL58" s="15">
        <f t="shared" si="4"/>
        <v>377367.4</v>
      </c>
      <c r="AM58" s="16">
        <f t="shared" si="5"/>
        <v>246834.75000000003</v>
      </c>
      <c r="AN58" s="26">
        <f t="shared" si="6"/>
        <v>130532.65</v>
      </c>
    </row>
    <row r="59" spans="1:40" x14ac:dyDescent="0.25">
      <c r="A59" t="s">
        <v>537</v>
      </c>
      <c r="B59" t="s">
        <v>538</v>
      </c>
      <c r="C59" s="71">
        <v>1385</v>
      </c>
      <c r="D59" s="58" t="s">
        <v>1306</v>
      </c>
      <c r="E59" t="s">
        <v>3245</v>
      </c>
      <c r="F59" s="301">
        <v>321892.58</v>
      </c>
      <c r="G59" s="301">
        <v>0</v>
      </c>
      <c r="H59" s="301">
        <v>25674.87</v>
      </c>
      <c r="J59">
        <v>1098960.31</v>
      </c>
      <c r="K59">
        <v>191142.76</v>
      </c>
      <c r="O59" s="301">
        <v>0</v>
      </c>
      <c r="Q59" s="301">
        <v>208</v>
      </c>
      <c r="T59">
        <v>-259769.01</v>
      </c>
      <c r="U59">
        <v>1787234.17</v>
      </c>
      <c r="V59" s="301">
        <v>240794.83</v>
      </c>
      <c r="Z59" s="301">
        <v>159736</v>
      </c>
      <c r="AB59">
        <v>176752</v>
      </c>
      <c r="AC59">
        <v>2040</v>
      </c>
      <c r="AE59">
        <v>52414</v>
      </c>
      <c r="AF59">
        <v>36652.47</v>
      </c>
      <c r="AI59" s="76">
        <f t="shared" si="1"/>
        <v>347567.45</v>
      </c>
      <c r="AJ59" s="31">
        <f t="shared" si="2"/>
        <v>208</v>
      </c>
      <c r="AK59" s="21">
        <f t="shared" si="3"/>
        <v>347359.45</v>
      </c>
      <c r="AL59" s="15">
        <f t="shared" si="4"/>
        <v>400530.82999999996</v>
      </c>
      <c r="AM59" s="16">
        <f t="shared" si="5"/>
        <v>267858.46999999997</v>
      </c>
      <c r="AN59" s="26">
        <f t="shared" si="6"/>
        <v>132672.35999999999</v>
      </c>
    </row>
    <row r="60" spans="1:40" x14ac:dyDescent="0.25">
      <c r="A60" t="s">
        <v>537</v>
      </c>
      <c r="B60" t="s">
        <v>538</v>
      </c>
      <c r="C60" s="71">
        <v>2740</v>
      </c>
      <c r="D60" s="58" t="s">
        <v>1307</v>
      </c>
      <c r="E60" t="s">
        <v>3246</v>
      </c>
      <c r="F60" s="301">
        <v>177135.2</v>
      </c>
      <c r="G60" s="301">
        <v>0</v>
      </c>
      <c r="H60" s="301">
        <v>43646.83</v>
      </c>
      <c r="J60">
        <v>1898977.71</v>
      </c>
      <c r="K60">
        <v>147980.62</v>
      </c>
      <c r="Q60" s="301">
        <v>212</v>
      </c>
      <c r="T60">
        <v>-1723284.37</v>
      </c>
      <c r="U60">
        <v>3909726.18</v>
      </c>
      <c r="V60" s="301">
        <v>229395.18</v>
      </c>
      <c r="Z60" s="301">
        <v>232554</v>
      </c>
      <c r="AA60" s="301">
        <v>3000</v>
      </c>
      <c r="AB60">
        <v>252384</v>
      </c>
      <c r="AE60">
        <v>71876.2</v>
      </c>
      <c r="AF60">
        <v>30327.43</v>
      </c>
      <c r="AI60" s="76">
        <f t="shared" si="1"/>
        <v>220782.03000000003</v>
      </c>
      <c r="AJ60" s="31">
        <f t="shared" si="2"/>
        <v>212</v>
      </c>
      <c r="AK60" s="21">
        <f t="shared" si="3"/>
        <v>220570.03000000003</v>
      </c>
      <c r="AL60" s="15">
        <f t="shared" si="4"/>
        <v>464949.18</v>
      </c>
      <c r="AM60" s="16">
        <f t="shared" si="5"/>
        <v>354587.63</v>
      </c>
      <c r="AN60" s="26">
        <f t="shared" si="6"/>
        <v>110361.54999999999</v>
      </c>
    </row>
    <row r="61" spans="1:40" ht="15.75" customHeight="1" x14ac:dyDescent="0.25">
      <c r="A61" t="s">
        <v>537</v>
      </c>
      <c r="B61" t="s">
        <v>538</v>
      </c>
      <c r="C61" s="71">
        <v>4108</v>
      </c>
      <c r="D61" s="58" t="s">
        <v>1308</v>
      </c>
      <c r="E61" t="s">
        <v>3247</v>
      </c>
      <c r="F61" s="301">
        <v>509879.47</v>
      </c>
      <c r="G61" s="301">
        <v>0</v>
      </c>
      <c r="H61" s="301">
        <v>31662.7</v>
      </c>
      <c r="J61">
        <v>56888.05</v>
      </c>
      <c r="K61">
        <v>820707.48</v>
      </c>
      <c r="N61" s="301">
        <v>3000</v>
      </c>
      <c r="O61" s="301">
        <v>5700</v>
      </c>
      <c r="Q61" s="301">
        <v>28.03</v>
      </c>
      <c r="T61">
        <v>-1162658.96</v>
      </c>
      <c r="U61">
        <v>2469567.41</v>
      </c>
      <c r="V61" s="301">
        <v>205951.29</v>
      </c>
      <c r="Z61" s="301">
        <v>195178</v>
      </c>
      <c r="AB61">
        <v>212194</v>
      </c>
      <c r="AC61">
        <v>960</v>
      </c>
      <c r="AE61">
        <v>53500.45</v>
      </c>
      <c r="AF61">
        <v>17998.62</v>
      </c>
      <c r="AI61" s="76">
        <f t="shared" si="1"/>
        <v>541542.16999999993</v>
      </c>
      <c r="AJ61" s="31">
        <f t="shared" si="2"/>
        <v>8728.0300000000007</v>
      </c>
      <c r="AK61" s="21">
        <f t="shared" si="3"/>
        <v>532814.1399999999</v>
      </c>
      <c r="AL61" s="15">
        <f t="shared" si="4"/>
        <v>401129.29000000004</v>
      </c>
      <c r="AM61" s="16">
        <f t="shared" si="5"/>
        <v>284653.07</v>
      </c>
      <c r="AN61" s="26">
        <f t="shared" si="6"/>
        <v>116476.22000000003</v>
      </c>
    </row>
    <row r="62" spans="1:40" x14ac:dyDescent="0.25">
      <c r="A62" t="s">
        <v>537</v>
      </c>
      <c r="B62" t="s">
        <v>538</v>
      </c>
      <c r="C62" s="71">
        <v>2522</v>
      </c>
      <c r="D62" s="58" t="s">
        <v>1309</v>
      </c>
      <c r="E62" t="s">
        <v>3332</v>
      </c>
      <c r="F62" s="301">
        <v>423121.45</v>
      </c>
      <c r="G62" s="301">
        <v>0</v>
      </c>
      <c r="H62" s="301">
        <v>54465.26</v>
      </c>
      <c r="J62">
        <v>320666.40000000002</v>
      </c>
      <c r="K62">
        <v>147635.49</v>
      </c>
      <c r="N62" s="301">
        <v>3000</v>
      </c>
      <c r="O62" s="301">
        <v>5500</v>
      </c>
      <c r="Q62" s="301">
        <v>35.04</v>
      </c>
      <c r="T62">
        <v>-1271975.49</v>
      </c>
      <c r="U62">
        <v>2114448.44</v>
      </c>
      <c r="V62" s="301">
        <v>241690.98</v>
      </c>
      <c r="Z62" s="301">
        <v>221676</v>
      </c>
      <c r="AA62" s="301">
        <v>3000</v>
      </c>
      <c r="AB62">
        <v>224676</v>
      </c>
      <c r="AE62">
        <v>112087.85</v>
      </c>
      <c r="AF62">
        <v>12647.52</v>
      </c>
      <c r="AI62" s="76">
        <f t="shared" si="1"/>
        <v>477586.71</v>
      </c>
      <c r="AJ62" s="31">
        <f t="shared" si="2"/>
        <v>8535.0400000000009</v>
      </c>
      <c r="AK62" s="21">
        <f t="shared" si="3"/>
        <v>469051.67000000004</v>
      </c>
      <c r="AL62" s="15">
        <f t="shared" si="4"/>
        <v>466366.98</v>
      </c>
      <c r="AM62" s="16">
        <f t="shared" si="5"/>
        <v>349411.37</v>
      </c>
      <c r="AN62" s="26">
        <f t="shared" si="6"/>
        <v>116955.60999999999</v>
      </c>
    </row>
    <row r="63" spans="1:40" x14ac:dyDescent="0.25">
      <c r="A63" t="s">
        <v>537</v>
      </c>
      <c r="B63" t="s">
        <v>538</v>
      </c>
      <c r="C63" s="71">
        <v>1433</v>
      </c>
      <c r="D63" s="58" t="s">
        <v>1310</v>
      </c>
      <c r="E63" t="s">
        <v>3335</v>
      </c>
      <c r="F63" s="301">
        <v>388484.84</v>
      </c>
      <c r="G63" s="301">
        <v>0</v>
      </c>
      <c r="H63" s="301">
        <v>9027.1</v>
      </c>
      <c r="J63">
        <v>1575185.53</v>
      </c>
      <c r="K63">
        <v>79748.710000000006</v>
      </c>
      <c r="O63" s="301">
        <v>5500</v>
      </c>
      <c r="Q63" s="301">
        <v>0</v>
      </c>
      <c r="T63">
        <v>-898121.85</v>
      </c>
      <c r="U63">
        <v>2791483.6</v>
      </c>
      <c r="V63" s="301">
        <v>199107.15</v>
      </c>
      <c r="Z63" s="301">
        <v>278963</v>
      </c>
      <c r="AA63" s="301">
        <v>54900</v>
      </c>
      <c r="AB63">
        <v>305779</v>
      </c>
      <c r="AC63">
        <v>960</v>
      </c>
      <c r="AE63">
        <v>34231.230000000003</v>
      </c>
      <c r="AF63">
        <v>23240.49</v>
      </c>
      <c r="AI63" s="76">
        <f t="shared" si="1"/>
        <v>397511.94</v>
      </c>
      <c r="AJ63" s="31">
        <f t="shared" si="2"/>
        <v>5500</v>
      </c>
      <c r="AK63" s="21">
        <f t="shared" si="3"/>
        <v>392011.94</v>
      </c>
      <c r="AL63" s="15">
        <f t="shared" si="4"/>
        <v>532970.15</v>
      </c>
      <c r="AM63" s="16">
        <f t="shared" si="5"/>
        <v>364210.72</v>
      </c>
      <c r="AN63" s="26">
        <f t="shared" si="6"/>
        <v>168759.43000000005</v>
      </c>
    </row>
    <row r="64" spans="1:40" x14ac:dyDescent="0.25">
      <c r="A64" t="s">
        <v>541</v>
      </c>
      <c r="B64" t="s">
        <v>542</v>
      </c>
      <c r="C64" s="71">
        <v>4846</v>
      </c>
      <c r="D64" s="58" t="s">
        <v>1311</v>
      </c>
      <c r="E64" t="s">
        <v>3248</v>
      </c>
      <c r="F64" s="301">
        <v>1038096.76</v>
      </c>
      <c r="G64" s="301">
        <v>0</v>
      </c>
      <c r="H64" s="301">
        <v>422129.64</v>
      </c>
      <c r="J64">
        <v>290563.55</v>
      </c>
      <c r="K64">
        <v>228502.96</v>
      </c>
      <c r="P64" s="301">
        <v>71425</v>
      </c>
      <c r="Q64" s="301">
        <v>271.5</v>
      </c>
      <c r="T64">
        <v>176257.1</v>
      </c>
      <c r="U64">
        <v>1683662.57</v>
      </c>
      <c r="V64" s="301">
        <v>38974.65</v>
      </c>
      <c r="Z64" s="301">
        <v>410052</v>
      </c>
      <c r="AA64" s="301">
        <v>95001</v>
      </c>
      <c r="AB64">
        <v>430844</v>
      </c>
      <c r="AE64">
        <v>40000.54</v>
      </c>
      <c r="AF64">
        <v>21306.37</v>
      </c>
      <c r="AI64" s="76">
        <f t="shared" si="1"/>
        <v>1460226.4</v>
      </c>
      <c r="AJ64" s="31">
        <f t="shared" si="2"/>
        <v>71696.5</v>
      </c>
      <c r="AK64" s="21">
        <f t="shared" si="3"/>
        <v>1388529.9</v>
      </c>
      <c r="AL64" s="15">
        <f t="shared" si="4"/>
        <v>544027.65</v>
      </c>
      <c r="AM64" s="16">
        <f t="shared" si="5"/>
        <v>492150.91</v>
      </c>
      <c r="AN64" s="26">
        <f t="shared" si="6"/>
        <v>51876.740000000049</v>
      </c>
    </row>
    <row r="65" spans="1:40" x14ac:dyDescent="0.25">
      <c r="A65" t="s">
        <v>541</v>
      </c>
      <c r="B65" t="s">
        <v>542</v>
      </c>
      <c r="C65" s="71">
        <v>2013</v>
      </c>
      <c r="D65" s="58" t="s">
        <v>1312</v>
      </c>
      <c r="E65" t="s">
        <v>3249</v>
      </c>
      <c r="F65" s="301">
        <v>707684.42</v>
      </c>
      <c r="G65" s="301">
        <v>0</v>
      </c>
      <c r="H65" s="301">
        <v>42154.69</v>
      </c>
      <c r="J65">
        <v>-18429.27</v>
      </c>
      <c r="K65">
        <v>321331.07</v>
      </c>
      <c r="P65" s="301">
        <v>74250</v>
      </c>
      <c r="Q65" s="301">
        <v>242</v>
      </c>
      <c r="S65">
        <v>-1786917.21</v>
      </c>
      <c r="T65">
        <v>1565047.72</v>
      </c>
      <c r="U65">
        <v>1188971.67</v>
      </c>
      <c r="V65" s="301">
        <v>133804.57999999999</v>
      </c>
      <c r="Z65" s="301">
        <v>152160</v>
      </c>
      <c r="AA65" s="301">
        <v>2724</v>
      </c>
      <c r="AB65">
        <v>174728</v>
      </c>
      <c r="AE65">
        <v>61853.85</v>
      </c>
      <c r="AF65">
        <v>34510</v>
      </c>
      <c r="AI65" s="76">
        <f t="shared" si="1"/>
        <v>749839.1100000001</v>
      </c>
      <c r="AJ65" s="31">
        <f t="shared" si="2"/>
        <v>74492</v>
      </c>
      <c r="AK65" s="21">
        <f t="shared" si="3"/>
        <v>675347.1100000001</v>
      </c>
      <c r="AL65" s="15">
        <f t="shared" si="4"/>
        <v>288688.57999999996</v>
      </c>
      <c r="AM65" s="16">
        <f t="shared" si="5"/>
        <v>271091.84999999998</v>
      </c>
      <c r="AN65" s="26">
        <f t="shared" si="6"/>
        <v>17596.729999999981</v>
      </c>
    </row>
    <row r="66" spans="1:40" x14ac:dyDescent="0.25">
      <c r="A66" t="s">
        <v>541</v>
      </c>
      <c r="B66" t="s">
        <v>542</v>
      </c>
      <c r="C66" s="71">
        <v>1672</v>
      </c>
      <c r="D66" s="58" t="s">
        <v>1313</v>
      </c>
      <c r="E66" t="s">
        <v>3250</v>
      </c>
      <c r="F66" s="301">
        <v>428817.04</v>
      </c>
      <c r="G66" s="301">
        <v>0</v>
      </c>
      <c r="H66" s="301">
        <v>66613.279999999999</v>
      </c>
      <c r="J66">
        <v>376541.66</v>
      </c>
      <c r="K66">
        <v>232133.33</v>
      </c>
      <c r="Q66" s="301">
        <v>251</v>
      </c>
      <c r="T66">
        <v>-920836.9</v>
      </c>
      <c r="U66">
        <v>2121250.9300000002</v>
      </c>
      <c r="V66" s="301">
        <v>23486.94</v>
      </c>
      <c r="Z66" s="301">
        <v>214804</v>
      </c>
      <c r="AA66" s="301">
        <v>7000</v>
      </c>
      <c r="AB66">
        <v>256166</v>
      </c>
      <c r="AE66">
        <v>45460.77</v>
      </c>
      <c r="AF66">
        <v>37120.54</v>
      </c>
      <c r="AI66" s="76">
        <f t="shared" si="1"/>
        <v>495430.31999999995</v>
      </c>
      <c r="AJ66" s="31">
        <f t="shared" si="2"/>
        <v>251</v>
      </c>
      <c r="AK66" s="21">
        <f t="shared" si="3"/>
        <v>495179.31999999995</v>
      </c>
      <c r="AL66" s="15">
        <f t="shared" si="4"/>
        <v>245290.94</v>
      </c>
      <c r="AM66" s="16">
        <f t="shared" si="5"/>
        <v>338747.31</v>
      </c>
      <c r="AN66" s="26">
        <f t="shared" si="6"/>
        <v>-93456.37</v>
      </c>
    </row>
    <row r="67" spans="1:40" x14ac:dyDescent="0.25">
      <c r="A67" t="s">
        <v>541</v>
      </c>
      <c r="B67" t="s">
        <v>542</v>
      </c>
      <c r="C67" s="71">
        <v>4546</v>
      </c>
      <c r="D67" s="58" t="s">
        <v>1314</v>
      </c>
      <c r="E67" t="s">
        <v>3251</v>
      </c>
      <c r="F67" s="301">
        <v>586994.78</v>
      </c>
      <c r="G67" s="301">
        <v>55000</v>
      </c>
      <c r="H67" s="301">
        <v>227053.55</v>
      </c>
      <c r="J67">
        <v>8</v>
      </c>
      <c r="K67">
        <v>427538.59</v>
      </c>
      <c r="P67" s="301">
        <v>5800</v>
      </c>
      <c r="Q67" s="301">
        <v>772</v>
      </c>
      <c r="T67">
        <v>-217371.63</v>
      </c>
      <c r="U67">
        <v>1374864.38</v>
      </c>
      <c r="V67" s="301">
        <v>215124.18</v>
      </c>
      <c r="W67" s="301">
        <v>142000</v>
      </c>
      <c r="Z67" s="301">
        <v>261490</v>
      </c>
      <c r="AB67">
        <v>324722.40999999997</v>
      </c>
      <c r="AE67">
        <v>104880.46</v>
      </c>
      <c r="AF67">
        <v>25681.14</v>
      </c>
      <c r="AI67" s="76">
        <f t="shared" si="1"/>
        <v>869048.33000000007</v>
      </c>
      <c r="AJ67" s="31">
        <f t="shared" si="2"/>
        <v>6572</v>
      </c>
      <c r="AK67" s="21">
        <f t="shared" si="3"/>
        <v>862476.33000000007</v>
      </c>
      <c r="AL67" s="15">
        <f t="shared" si="4"/>
        <v>618614.17999999993</v>
      </c>
      <c r="AM67" s="16">
        <f t="shared" si="5"/>
        <v>455284.01</v>
      </c>
      <c r="AN67" s="26">
        <f t="shared" si="6"/>
        <v>163330.16999999993</v>
      </c>
    </row>
    <row r="68" spans="1:40" x14ac:dyDescent="0.25">
      <c r="A68" t="s">
        <v>541</v>
      </c>
      <c r="B68" t="s">
        <v>542</v>
      </c>
      <c r="C68" s="71">
        <v>3867</v>
      </c>
      <c r="D68" s="58" t="s">
        <v>1315</v>
      </c>
      <c r="E68" t="s">
        <v>3252</v>
      </c>
      <c r="F68" s="301">
        <v>598910.06999999995</v>
      </c>
      <c r="G68" s="301">
        <v>0</v>
      </c>
      <c r="H68" s="301">
        <v>128748.31</v>
      </c>
      <c r="J68">
        <v>270766.74</v>
      </c>
      <c r="K68">
        <v>787779.59</v>
      </c>
      <c r="P68" s="301">
        <v>30000</v>
      </c>
      <c r="Q68" s="301">
        <v>1078</v>
      </c>
      <c r="T68">
        <v>-1093095.8500000001</v>
      </c>
      <c r="U68">
        <v>2680574.06</v>
      </c>
      <c r="V68" s="301">
        <v>334734.96999999997</v>
      </c>
      <c r="Z68" s="301">
        <v>571998.80000000005</v>
      </c>
      <c r="AA68" s="301">
        <v>9000</v>
      </c>
      <c r="AB68">
        <v>663472.80000000005</v>
      </c>
      <c r="AE68">
        <v>74702.95</v>
      </c>
      <c r="AF68">
        <v>79109.52</v>
      </c>
      <c r="AI68" s="76">
        <f t="shared" si="1"/>
        <v>727658.37999999989</v>
      </c>
      <c r="AJ68" s="31">
        <f t="shared" si="2"/>
        <v>31078</v>
      </c>
      <c r="AK68" s="21">
        <f t="shared" si="3"/>
        <v>696580.37999999989</v>
      </c>
      <c r="AL68" s="15">
        <f t="shared" si="4"/>
        <v>915733.77</v>
      </c>
      <c r="AM68" s="16">
        <f t="shared" si="5"/>
        <v>817285.27</v>
      </c>
      <c r="AN68" s="26">
        <f t="shared" si="6"/>
        <v>98448.5</v>
      </c>
    </row>
    <row r="69" spans="1:40" x14ac:dyDescent="0.25">
      <c r="A69" t="s">
        <v>541</v>
      </c>
      <c r="B69" t="s">
        <v>542</v>
      </c>
      <c r="C69" s="71">
        <v>2282</v>
      </c>
      <c r="D69" s="58" t="s">
        <v>1316</v>
      </c>
      <c r="E69" t="s">
        <v>3253</v>
      </c>
      <c r="F69" s="301">
        <v>680073.65</v>
      </c>
      <c r="G69" s="301">
        <v>5000</v>
      </c>
      <c r="H69" s="301">
        <v>151893.45000000001</v>
      </c>
      <c r="J69">
        <v>10251.52</v>
      </c>
      <c r="K69">
        <v>412263.64</v>
      </c>
      <c r="P69" s="301">
        <v>4020</v>
      </c>
      <c r="Q69" s="301">
        <v>2990.1</v>
      </c>
      <c r="R69">
        <v>5000</v>
      </c>
      <c r="T69">
        <v>-964404.7</v>
      </c>
      <c r="U69">
        <v>2191965</v>
      </c>
      <c r="V69" s="301">
        <v>107750.68</v>
      </c>
      <c r="Z69" s="301">
        <v>228600</v>
      </c>
      <c r="AB69">
        <v>263164</v>
      </c>
      <c r="AE69">
        <v>38945.370000000003</v>
      </c>
      <c r="AF69">
        <v>14029.45</v>
      </c>
      <c r="AI69" s="76">
        <f t="shared" ref="AI69:AI132" si="7">SUM(F69:I69)</f>
        <v>836967.10000000009</v>
      </c>
      <c r="AJ69" s="31">
        <f t="shared" ref="AJ69:AJ132" si="8">SUM(N69:Q69)</f>
        <v>7010.1</v>
      </c>
      <c r="AK69" s="21">
        <f t="shared" ref="AK69:AK132" si="9">AI69-AJ69</f>
        <v>829957.00000000012</v>
      </c>
      <c r="AL69" s="15">
        <f t="shared" ref="AL69:AL132" si="10">SUM(V69:AA69)</f>
        <v>336350.68</v>
      </c>
      <c r="AM69" s="16">
        <f t="shared" ref="AM69:AM132" si="11">SUM(AB69:AH69)</f>
        <v>316138.82</v>
      </c>
      <c r="AN69" s="26">
        <f t="shared" ref="AN69:AN132" si="12">AL69-AM69</f>
        <v>20211.859999999986</v>
      </c>
    </row>
    <row r="70" spans="1:40" x14ac:dyDescent="0.25">
      <c r="A70" t="s">
        <v>541</v>
      </c>
      <c r="B70" t="s">
        <v>542</v>
      </c>
      <c r="C70" s="71">
        <v>2718</v>
      </c>
      <c r="D70" s="58" t="s">
        <v>1317</v>
      </c>
      <c r="E70" t="s">
        <v>3254</v>
      </c>
      <c r="F70" s="301">
        <v>830747.39</v>
      </c>
      <c r="G70" s="301">
        <v>0</v>
      </c>
      <c r="H70" s="301">
        <v>103261.63</v>
      </c>
      <c r="J70">
        <v>10268.36</v>
      </c>
      <c r="K70">
        <v>414178.21</v>
      </c>
      <c r="Q70" s="301">
        <v>207</v>
      </c>
      <c r="T70">
        <v>157791.46</v>
      </c>
      <c r="U70">
        <v>1302561.3500000001</v>
      </c>
      <c r="V70" s="301">
        <v>40434.74</v>
      </c>
      <c r="Z70" s="301">
        <v>270921</v>
      </c>
      <c r="AB70">
        <v>301735</v>
      </c>
      <c r="AE70">
        <v>52035.47</v>
      </c>
      <c r="AF70">
        <v>26816.69</v>
      </c>
      <c r="AG70">
        <v>14222.8</v>
      </c>
      <c r="AI70" s="76">
        <f t="shared" si="7"/>
        <v>934009.02</v>
      </c>
      <c r="AJ70" s="31">
        <f t="shared" si="8"/>
        <v>207</v>
      </c>
      <c r="AK70" s="21">
        <f t="shared" si="9"/>
        <v>933802.02</v>
      </c>
      <c r="AL70" s="15">
        <f t="shared" si="10"/>
        <v>311355.74</v>
      </c>
      <c r="AM70" s="16">
        <f t="shared" si="11"/>
        <v>394809.95999999996</v>
      </c>
      <c r="AN70" s="26">
        <f t="shared" si="12"/>
        <v>-83454.219999999972</v>
      </c>
    </row>
    <row r="71" spans="1:40" x14ac:dyDescent="0.25">
      <c r="A71" t="s">
        <v>541</v>
      </c>
      <c r="B71" t="s">
        <v>542</v>
      </c>
      <c r="C71" s="71">
        <v>4883</v>
      </c>
      <c r="D71" s="58" t="s">
        <v>1318</v>
      </c>
      <c r="E71" t="s">
        <v>3255</v>
      </c>
      <c r="F71" s="301">
        <v>887118.61</v>
      </c>
      <c r="G71" s="301">
        <v>0</v>
      </c>
      <c r="H71" s="301">
        <v>84537.44</v>
      </c>
      <c r="J71">
        <v>354249.25</v>
      </c>
      <c r="K71">
        <v>274028.62</v>
      </c>
      <c r="P71" s="301">
        <v>82460</v>
      </c>
      <c r="Q71" s="301">
        <v>943.5</v>
      </c>
      <c r="T71">
        <v>-84732.1</v>
      </c>
      <c r="U71">
        <v>1726865.73</v>
      </c>
      <c r="V71" s="301">
        <v>55801.91</v>
      </c>
      <c r="W71" s="301">
        <v>2130</v>
      </c>
      <c r="Z71" s="301">
        <v>268072.2</v>
      </c>
      <c r="AB71">
        <v>337812.2</v>
      </c>
      <c r="AE71">
        <v>76697.19</v>
      </c>
      <c r="AF71">
        <v>15547.93</v>
      </c>
      <c r="AI71" s="76">
        <f t="shared" si="7"/>
        <v>971656.05</v>
      </c>
      <c r="AJ71" s="31">
        <f t="shared" si="8"/>
        <v>83403.5</v>
      </c>
      <c r="AK71" s="21">
        <f t="shared" si="9"/>
        <v>888252.55</v>
      </c>
      <c r="AL71" s="15">
        <f t="shared" si="10"/>
        <v>326004.11</v>
      </c>
      <c r="AM71" s="16">
        <f t="shared" si="11"/>
        <v>430057.32</v>
      </c>
      <c r="AN71" s="26">
        <f t="shared" si="12"/>
        <v>-104053.21000000002</v>
      </c>
    </row>
    <row r="72" spans="1:40" x14ac:dyDescent="0.25">
      <c r="A72" t="s">
        <v>541</v>
      </c>
      <c r="B72" t="s">
        <v>542</v>
      </c>
      <c r="C72" s="71">
        <v>4275</v>
      </c>
      <c r="D72" s="58" t="s">
        <v>1319</v>
      </c>
      <c r="E72" t="s">
        <v>3256</v>
      </c>
      <c r="F72" s="301">
        <v>437835.27</v>
      </c>
      <c r="G72" s="301">
        <v>0</v>
      </c>
      <c r="H72" s="301">
        <v>208377.63</v>
      </c>
      <c r="J72">
        <v>190493.95</v>
      </c>
      <c r="K72">
        <v>396601.44</v>
      </c>
      <c r="O72" s="301">
        <v>6150</v>
      </c>
      <c r="P72" s="301">
        <v>88500</v>
      </c>
      <c r="Q72" s="301">
        <v>0</v>
      </c>
      <c r="T72">
        <v>-241310.37</v>
      </c>
      <c r="U72">
        <v>1340923.19</v>
      </c>
      <c r="V72" s="301">
        <v>185546.78</v>
      </c>
      <c r="W72" s="301">
        <v>8400</v>
      </c>
      <c r="Z72" s="301">
        <v>366044</v>
      </c>
      <c r="AB72">
        <v>426520</v>
      </c>
      <c r="AE72">
        <v>57324.39</v>
      </c>
      <c r="AF72">
        <v>24800.92</v>
      </c>
      <c r="AI72" s="76">
        <f t="shared" si="7"/>
        <v>646212.9</v>
      </c>
      <c r="AJ72" s="31">
        <f t="shared" si="8"/>
        <v>94650</v>
      </c>
      <c r="AK72" s="21">
        <f t="shared" si="9"/>
        <v>551562.9</v>
      </c>
      <c r="AL72" s="15">
        <f t="shared" si="10"/>
        <v>559990.78</v>
      </c>
      <c r="AM72" s="16">
        <f t="shared" si="11"/>
        <v>508645.31</v>
      </c>
      <c r="AN72" s="26">
        <f t="shared" si="12"/>
        <v>51345.47000000003</v>
      </c>
    </row>
    <row r="73" spans="1:40" x14ac:dyDescent="0.25">
      <c r="A73" t="s">
        <v>541</v>
      </c>
      <c r="B73" t="s">
        <v>542</v>
      </c>
      <c r="C73" s="71">
        <v>3121</v>
      </c>
      <c r="D73" s="58" t="s">
        <v>1320</v>
      </c>
      <c r="E73" t="s">
        <v>3257</v>
      </c>
      <c r="F73" s="301">
        <v>872565.3</v>
      </c>
      <c r="G73" s="301">
        <v>0</v>
      </c>
      <c r="H73" s="301">
        <v>192284.95</v>
      </c>
      <c r="J73">
        <v>553846.14</v>
      </c>
      <c r="K73">
        <v>168183.59</v>
      </c>
      <c r="O73" s="301">
        <v>1162.22</v>
      </c>
      <c r="P73" s="301">
        <v>129954</v>
      </c>
      <c r="Q73" s="301">
        <v>57206</v>
      </c>
      <c r="S73">
        <v>-24969.200000000001</v>
      </c>
      <c r="U73">
        <v>1495302.14</v>
      </c>
      <c r="V73" s="301">
        <v>341895.56</v>
      </c>
      <c r="Z73" s="301">
        <v>245846.6</v>
      </c>
      <c r="AB73">
        <v>296542.59999999998</v>
      </c>
      <c r="AE73">
        <v>121521.26</v>
      </c>
      <c r="AF73">
        <v>19703.48</v>
      </c>
      <c r="AI73" s="76">
        <f t="shared" si="7"/>
        <v>1064850.25</v>
      </c>
      <c r="AJ73" s="31">
        <f t="shared" si="8"/>
        <v>188322.22</v>
      </c>
      <c r="AK73" s="21">
        <f t="shared" si="9"/>
        <v>876528.03</v>
      </c>
      <c r="AL73" s="15">
        <f t="shared" si="10"/>
        <v>587742.16</v>
      </c>
      <c r="AM73" s="16">
        <f t="shared" si="11"/>
        <v>437767.33999999997</v>
      </c>
      <c r="AN73" s="26">
        <f t="shared" si="12"/>
        <v>149974.82000000007</v>
      </c>
    </row>
    <row r="74" spans="1:40" x14ac:dyDescent="0.25">
      <c r="A74" t="s">
        <v>541</v>
      </c>
      <c r="B74" t="s">
        <v>542</v>
      </c>
      <c r="C74" s="71">
        <v>1601</v>
      </c>
      <c r="D74" s="58" t="s">
        <v>1321</v>
      </c>
      <c r="E74" t="s">
        <v>3258</v>
      </c>
      <c r="F74" s="301">
        <v>895193.55</v>
      </c>
      <c r="G74" s="301">
        <v>0</v>
      </c>
      <c r="H74" s="301">
        <v>72385.070000000007</v>
      </c>
      <c r="J74">
        <v>1892712.47</v>
      </c>
      <c r="K74">
        <v>676865.37</v>
      </c>
      <c r="P74" s="301">
        <v>37106.9</v>
      </c>
      <c r="Q74" s="301">
        <v>377.9</v>
      </c>
      <c r="T74">
        <v>3004360.46</v>
      </c>
      <c r="U74">
        <v>464694.52</v>
      </c>
      <c r="V74" s="301">
        <v>8869</v>
      </c>
      <c r="Z74" s="301">
        <v>129599.1</v>
      </c>
      <c r="AA74" s="301">
        <v>95000</v>
      </c>
      <c r="AB74">
        <v>137968.1</v>
      </c>
      <c r="AE74">
        <v>23002.99</v>
      </c>
      <c r="AF74">
        <v>26414.33</v>
      </c>
      <c r="AH74">
        <v>1</v>
      </c>
      <c r="AI74" s="76">
        <f t="shared" si="7"/>
        <v>967578.62000000011</v>
      </c>
      <c r="AJ74" s="31">
        <f t="shared" si="8"/>
        <v>37484.800000000003</v>
      </c>
      <c r="AK74" s="21">
        <f t="shared" si="9"/>
        <v>930093.82000000007</v>
      </c>
      <c r="AL74" s="15">
        <f t="shared" si="10"/>
        <v>233468.1</v>
      </c>
      <c r="AM74" s="16">
        <f t="shared" si="11"/>
        <v>187386.41999999998</v>
      </c>
      <c r="AN74" s="26">
        <f t="shared" si="12"/>
        <v>46081.680000000022</v>
      </c>
    </row>
    <row r="75" spans="1:40" x14ac:dyDescent="0.25">
      <c r="A75" t="s">
        <v>541</v>
      </c>
      <c r="B75" t="s">
        <v>542</v>
      </c>
      <c r="C75" s="71">
        <v>4298</v>
      </c>
      <c r="D75" s="58" t="s">
        <v>1322</v>
      </c>
      <c r="E75" t="s">
        <v>3259</v>
      </c>
      <c r="F75" s="301">
        <v>741652.67</v>
      </c>
      <c r="G75" s="301">
        <v>0</v>
      </c>
      <c r="H75" s="301">
        <v>105342.33</v>
      </c>
      <c r="J75">
        <v>1083730.25</v>
      </c>
      <c r="K75">
        <v>245843.09</v>
      </c>
      <c r="O75" s="301">
        <v>5500</v>
      </c>
      <c r="P75" s="301">
        <v>56820</v>
      </c>
      <c r="Q75" s="301">
        <v>0</v>
      </c>
      <c r="T75">
        <v>1187580.93</v>
      </c>
      <c r="U75">
        <v>961521.58</v>
      </c>
      <c r="V75" s="301">
        <v>26252.39</v>
      </c>
      <c r="W75" s="301">
        <v>13200</v>
      </c>
      <c r="Z75" s="301">
        <v>221402</v>
      </c>
      <c r="AA75" s="301">
        <v>106000</v>
      </c>
      <c r="AB75">
        <v>261644</v>
      </c>
      <c r="AE75">
        <v>52937.17</v>
      </c>
      <c r="AF75">
        <v>37479.39</v>
      </c>
      <c r="AH75">
        <v>30230</v>
      </c>
      <c r="AI75" s="76">
        <f t="shared" si="7"/>
        <v>846995</v>
      </c>
      <c r="AJ75" s="31">
        <f t="shared" si="8"/>
        <v>62320</v>
      </c>
      <c r="AK75" s="21">
        <f t="shared" si="9"/>
        <v>784675</v>
      </c>
      <c r="AL75" s="15">
        <f t="shared" si="10"/>
        <v>366854.39</v>
      </c>
      <c r="AM75" s="16">
        <f t="shared" si="11"/>
        <v>382290.56</v>
      </c>
      <c r="AN75" s="26">
        <f t="shared" si="12"/>
        <v>-15436.169999999984</v>
      </c>
    </row>
    <row r="76" spans="1:40" x14ac:dyDescent="0.25">
      <c r="A76" t="s">
        <v>541</v>
      </c>
      <c r="B76" t="s">
        <v>542</v>
      </c>
      <c r="C76" s="71">
        <v>4211</v>
      </c>
      <c r="D76" s="58" t="s">
        <v>1323</v>
      </c>
      <c r="E76" t="s">
        <v>3260</v>
      </c>
      <c r="F76" s="301">
        <v>821850.03</v>
      </c>
      <c r="G76" s="301">
        <v>0</v>
      </c>
      <c r="H76" s="301">
        <v>72224.44</v>
      </c>
      <c r="J76">
        <v>1488716.35</v>
      </c>
      <c r="K76">
        <v>650356.99</v>
      </c>
      <c r="Q76" s="301">
        <v>496</v>
      </c>
      <c r="T76">
        <v>666455.65</v>
      </c>
      <c r="U76">
        <v>2317512.06</v>
      </c>
      <c r="V76" s="301">
        <v>182640.64000000001</v>
      </c>
      <c r="Z76" s="301">
        <v>210042</v>
      </c>
      <c r="AA76" s="301">
        <v>3000</v>
      </c>
      <c r="AB76">
        <v>253754</v>
      </c>
      <c r="AE76">
        <v>51068.15</v>
      </c>
      <c r="AF76">
        <v>35726.39</v>
      </c>
      <c r="AI76" s="76">
        <f t="shared" si="7"/>
        <v>894074.47</v>
      </c>
      <c r="AJ76" s="31">
        <f t="shared" si="8"/>
        <v>496</v>
      </c>
      <c r="AK76" s="21">
        <f t="shared" si="9"/>
        <v>893578.47</v>
      </c>
      <c r="AL76" s="15">
        <f t="shared" si="10"/>
        <v>395682.64</v>
      </c>
      <c r="AM76" s="16">
        <f t="shared" si="11"/>
        <v>340548.54000000004</v>
      </c>
      <c r="AN76" s="26">
        <f t="shared" si="12"/>
        <v>55134.099999999977</v>
      </c>
    </row>
    <row r="77" spans="1:40" x14ac:dyDescent="0.25">
      <c r="A77" t="s">
        <v>541</v>
      </c>
      <c r="B77" t="s">
        <v>542</v>
      </c>
      <c r="C77" s="71">
        <v>3166</v>
      </c>
      <c r="D77" s="58" t="s">
        <v>1324</v>
      </c>
      <c r="E77" t="s">
        <v>3261</v>
      </c>
      <c r="F77" s="301">
        <v>825955</v>
      </c>
      <c r="G77" s="301">
        <v>0</v>
      </c>
      <c r="H77" s="301">
        <v>22482.41</v>
      </c>
      <c r="J77">
        <v>439751.06</v>
      </c>
      <c r="K77">
        <v>258170.12</v>
      </c>
      <c r="P77" s="301">
        <v>259010</v>
      </c>
      <c r="Q77" s="301">
        <v>249</v>
      </c>
      <c r="T77">
        <v>-867626.81</v>
      </c>
      <c r="U77">
        <v>2233839.69</v>
      </c>
      <c r="V77" s="301">
        <v>40350</v>
      </c>
      <c r="W77" s="301">
        <v>17100</v>
      </c>
      <c r="Z77" s="301">
        <v>256776</v>
      </c>
      <c r="AA77" s="301">
        <v>6000</v>
      </c>
      <c r="AB77">
        <v>283154</v>
      </c>
      <c r="AE77">
        <v>77967.509999999995</v>
      </c>
      <c r="AF77">
        <v>35395.599999999999</v>
      </c>
      <c r="AI77" s="76">
        <f t="shared" si="7"/>
        <v>848437.41</v>
      </c>
      <c r="AJ77" s="31">
        <f t="shared" si="8"/>
        <v>259259</v>
      </c>
      <c r="AK77" s="21">
        <f t="shared" si="9"/>
        <v>589178.41</v>
      </c>
      <c r="AL77" s="15">
        <f t="shared" si="10"/>
        <v>320226</v>
      </c>
      <c r="AM77" s="16">
        <f t="shared" si="11"/>
        <v>396517.11</v>
      </c>
      <c r="AN77" s="26">
        <f t="shared" si="12"/>
        <v>-76291.109999999986</v>
      </c>
    </row>
    <row r="78" spans="1:40" x14ac:dyDescent="0.25">
      <c r="A78" t="s">
        <v>541</v>
      </c>
      <c r="B78" t="s">
        <v>542</v>
      </c>
      <c r="C78" s="71">
        <v>2186</v>
      </c>
      <c r="D78" s="58" t="s">
        <v>1325</v>
      </c>
      <c r="E78" t="s">
        <v>3333</v>
      </c>
      <c r="F78" s="301">
        <v>602371.36</v>
      </c>
      <c r="G78" s="301">
        <v>0</v>
      </c>
      <c r="H78" s="301">
        <v>44776.14</v>
      </c>
      <c r="J78">
        <v>156439.5</v>
      </c>
      <c r="K78">
        <v>516720</v>
      </c>
      <c r="Q78" s="301">
        <v>908</v>
      </c>
      <c r="T78">
        <v>-1257596.3899999999</v>
      </c>
      <c r="U78">
        <v>2560558.21</v>
      </c>
      <c r="V78" s="301">
        <v>146215.09</v>
      </c>
      <c r="Z78" s="301">
        <v>244968</v>
      </c>
      <c r="AB78">
        <v>282052</v>
      </c>
      <c r="AE78">
        <v>51710.35</v>
      </c>
      <c r="AF78">
        <v>28664.92</v>
      </c>
      <c r="AH78">
        <v>18.64</v>
      </c>
      <c r="AI78" s="76">
        <f t="shared" si="7"/>
        <v>647147.5</v>
      </c>
      <c r="AJ78" s="31">
        <f t="shared" si="8"/>
        <v>908</v>
      </c>
      <c r="AK78" s="21">
        <f t="shared" si="9"/>
        <v>646239.5</v>
      </c>
      <c r="AL78" s="15">
        <f t="shared" si="10"/>
        <v>391183.08999999997</v>
      </c>
      <c r="AM78" s="16">
        <f t="shared" si="11"/>
        <v>362445.91</v>
      </c>
      <c r="AN78" s="26">
        <f t="shared" si="12"/>
        <v>28737.179999999993</v>
      </c>
    </row>
    <row r="79" spans="1:40" x14ac:dyDescent="0.25">
      <c r="A79" t="s">
        <v>545</v>
      </c>
      <c r="B79" t="s">
        <v>546</v>
      </c>
      <c r="C79" s="71">
        <v>3311</v>
      </c>
      <c r="D79" s="58" t="s">
        <v>1326</v>
      </c>
      <c r="E79" t="s">
        <v>3262</v>
      </c>
      <c r="F79" s="301">
        <v>206915.03</v>
      </c>
      <c r="G79" s="301">
        <v>8485</v>
      </c>
      <c r="H79" s="301">
        <v>38729.040000000001</v>
      </c>
      <c r="J79">
        <v>145030.26999999999</v>
      </c>
      <c r="K79">
        <v>489342.86</v>
      </c>
      <c r="O79" s="301">
        <v>1350</v>
      </c>
      <c r="P79" s="301">
        <v>-31460</v>
      </c>
      <c r="Q79" s="301">
        <v>136.69</v>
      </c>
      <c r="T79">
        <v>-280760.81</v>
      </c>
      <c r="U79">
        <v>1212676.51</v>
      </c>
      <c r="V79" s="301">
        <v>131721.06</v>
      </c>
      <c r="W79" s="301">
        <v>31460</v>
      </c>
      <c r="AB79">
        <v>43163.5</v>
      </c>
      <c r="AE79">
        <v>79660</v>
      </c>
      <c r="AF79">
        <v>3364.42</v>
      </c>
      <c r="AI79" s="76">
        <f t="shared" si="7"/>
        <v>254129.07</v>
      </c>
      <c r="AJ79" s="31">
        <f t="shared" si="8"/>
        <v>-29973.31</v>
      </c>
      <c r="AK79" s="21">
        <f t="shared" si="9"/>
        <v>284102.38</v>
      </c>
      <c r="AL79" s="15">
        <f t="shared" si="10"/>
        <v>163181.06</v>
      </c>
      <c r="AM79" s="16">
        <f t="shared" si="11"/>
        <v>126187.92</v>
      </c>
      <c r="AN79" s="26">
        <f t="shared" si="12"/>
        <v>36993.14</v>
      </c>
    </row>
    <row r="80" spans="1:40" x14ac:dyDescent="0.25">
      <c r="A80" t="s">
        <v>545</v>
      </c>
      <c r="B80" t="s">
        <v>546</v>
      </c>
      <c r="C80" s="71">
        <v>2139</v>
      </c>
      <c r="D80" s="58" t="s">
        <v>1327</v>
      </c>
      <c r="E80" t="s">
        <v>3263</v>
      </c>
      <c r="F80" s="301">
        <v>69132.92</v>
      </c>
      <c r="G80" s="301">
        <v>5475</v>
      </c>
      <c r="H80" s="301">
        <v>60742.26</v>
      </c>
      <c r="J80">
        <v>46157.86</v>
      </c>
      <c r="K80">
        <v>141347.85999999999</v>
      </c>
      <c r="O80" s="301">
        <v>27570</v>
      </c>
      <c r="P80" s="301">
        <v>168000</v>
      </c>
      <c r="Q80" s="301">
        <v>999.2</v>
      </c>
      <c r="T80">
        <v>-1514594.26</v>
      </c>
      <c r="U80">
        <v>1431387.54</v>
      </c>
      <c r="V80" s="301">
        <v>104454</v>
      </c>
      <c r="Z80" s="301">
        <v>166780</v>
      </c>
      <c r="AB80">
        <v>185086</v>
      </c>
      <c r="AE80">
        <v>62851.58</v>
      </c>
      <c r="AF80">
        <v>21843</v>
      </c>
      <c r="AI80" s="76">
        <f t="shared" si="7"/>
        <v>135350.18</v>
      </c>
      <c r="AJ80" s="31">
        <f t="shared" si="8"/>
        <v>196569.2</v>
      </c>
      <c r="AK80" s="21">
        <f t="shared" si="9"/>
        <v>-61219.020000000019</v>
      </c>
      <c r="AL80" s="15">
        <f t="shared" si="10"/>
        <v>271234</v>
      </c>
      <c r="AM80" s="16">
        <f t="shared" si="11"/>
        <v>269780.58</v>
      </c>
      <c r="AN80" s="26">
        <f t="shared" si="12"/>
        <v>1453.4199999999837</v>
      </c>
    </row>
    <row r="81" spans="1:40" x14ac:dyDescent="0.25">
      <c r="A81" t="s">
        <v>545</v>
      </c>
      <c r="B81" t="s">
        <v>546</v>
      </c>
      <c r="C81" s="71">
        <v>4074</v>
      </c>
      <c r="D81" s="58" t="s">
        <v>1328</v>
      </c>
      <c r="E81" t="s">
        <v>3264</v>
      </c>
      <c r="F81" s="301">
        <v>543396.54</v>
      </c>
      <c r="G81" s="301">
        <v>0</v>
      </c>
      <c r="H81" s="301">
        <v>25855.040000000001</v>
      </c>
      <c r="J81">
        <v>341285.69</v>
      </c>
      <c r="K81">
        <v>857560.6</v>
      </c>
      <c r="O81" s="301">
        <v>46606</v>
      </c>
      <c r="P81" s="301">
        <v>155850</v>
      </c>
      <c r="Q81" s="301">
        <v>12598.21</v>
      </c>
      <c r="T81">
        <v>-410689.76</v>
      </c>
      <c r="U81">
        <v>2041384.85</v>
      </c>
      <c r="V81" s="301">
        <v>38004.1</v>
      </c>
      <c r="W81" s="301">
        <v>3000</v>
      </c>
      <c r="Z81" s="301">
        <v>421840</v>
      </c>
      <c r="AA81" s="301">
        <v>450</v>
      </c>
      <c r="AB81">
        <v>470250</v>
      </c>
      <c r="AE81">
        <v>51463.42</v>
      </c>
      <c r="AF81">
        <v>27197.11</v>
      </c>
      <c r="AI81" s="76">
        <f t="shared" si="7"/>
        <v>569251.58000000007</v>
      </c>
      <c r="AJ81" s="31">
        <f t="shared" si="8"/>
        <v>215054.21</v>
      </c>
      <c r="AK81" s="21">
        <f t="shared" si="9"/>
        <v>354197.37000000011</v>
      </c>
      <c r="AL81" s="15">
        <f t="shared" si="10"/>
        <v>463294.1</v>
      </c>
      <c r="AM81" s="16">
        <f t="shared" si="11"/>
        <v>548910.53</v>
      </c>
      <c r="AN81" s="26">
        <f t="shared" si="12"/>
        <v>-85616.430000000051</v>
      </c>
    </row>
    <row r="82" spans="1:40" x14ac:dyDescent="0.25">
      <c r="A82" t="s">
        <v>545</v>
      </c>
      <c r="B82" t="s">
        <v>546</v>
      </c>
      <c r="C82" s="71">
        <v>2831</v>
      </c>
      <c r="D82" s="58" t="s">
        <v>1329</v>
      </c>
      <c r="E82" t="s">
        <v>3265</v>
      </c>
      <c r="F82" s="301">
        <v>225018.54</v>
      </c>
      <c r="G82" s="301">
        <v>0</v>
      </c>
      <c r="H82" s="301">
        <v>105159.87</v>
      </c>
      <c r="J82">
        <v>411535.63</v>
      </c>
      <c r="K82">
        <v>372019.14</v>
      </c>
      <c r="P82" s="301">
        <v>73114.820000000007</v>
      </c>
      <c r="Q82" s="301">
        <v>707.98</v>
      </c>
      <c r="T82">
        <v>-195237.16</v>
      </c>
      <c r="U82">
        <v>1173118.0900000001</v>
      </c>
      <c r="V82" s="301">
        <v>127009.16</v>
      </c>
      <c r="W82" s="301">
        <v>42000</v>
      </c>
      <c r="Z82" s="301">
        <v>290040</v>
      </c>
      <c r="AB82">
        <v>309581</v>
      </c>
      <c r="AE82">
        <v>93210.07</v>
      </c>
      <c r="AF82">
        <v>10928.64</v>
      </c>
      <c r="AI82" s="76">
        <f t="shared" si="7"/>
        <v>330178.41000000003</v>
      </c>
      <c r="AJ82" s="31">
        <f t="shared" si="8"/>
        <v>73822.8</v>
      </c>
      <c r="AK82" s="21">
        <f t="shared" si="9"/>
        <v>256355.61000000004</v>
      </c>
      <c r="AL82" s="15">
        <f t="shared" si="10"/>
        <v>459049.16000000003</v>
      </c>
      <c r="AM82" s="16">
        <f t="shared" si="11"/>
        <v>413719.71</v>
      </c>
      <c r="AN82" s="26">
        <f t="shared" si="12"/>
        <v>45329.450000000012</v>
      </c>
    </row>
    <row r="83" spans="1:40" x14ac:dyDescent="0.25">
      <c r="A83" t="s">
        <v>545</v>
      </c>
      <c r="B83" t="s">
        <v>546</v>
      </c>
      <c r="C83" s="71">
        <v>2983</v>
      </c>
      <c r="D83" s="58" t="s">
        <v>1330</v>
      </c>
      <c r="E83" t="s">
        <v>3266</v>
      </c>
      <c r="F83" s="301">
        <v>644161.96</v>
      </c>
      <c r="G83" s="301">
        <v>0</v>
      </c>
      <c r="H83" s="301">
        <v>7072.48</v>
      </c>
      <c r="J83">
        <v>459906.02</v>
      </c>
      <c r="K83">
        <v>140763.43</v>
      </c>
      <c r="P83" s="301">
        <v>-213545</v>
      </c>
      <c r="Q83" s="301">
        <v>0</v>
      </c>
      <c r="T83">
        <v>-260528.27</v>
      </c>
      <c r="U83">
        <v>1745362.84</v>
      </c>
      <c r="V83" s="301">
        <v>159547.25</v>
      </c>
      <c r="W83" s="301">
        <v>12000</v>
      </c>
      <c r="Z83" s="301">
        <v>331500</v>
      </c>
      <c r="AB83">
        <v>376420</v>
      </c>
      <c r="AE83">
        <v>47822.53</v>
      </c>
      <c r="AF83">
        <v>50165.4</v>
      </c>
      <c r="AI83" s="76">
        <f t="shared" si="7"/>
        <v>651234.43999999994</v>
      </c>
      <c r="AJ83" s="31">
        <f t="shared" si="8"/>
        <v>-213545</v>
      </c>
      <c r="AK83" s="21">
        <f t="shared" si="9"/>
        <v>864779.44</v>
      </c>
      <c r="AL83" s="15">
        <f t="shared" si="10"/>
        <v>503047.25</v>
      </c>
      <c r="AM83" s="16">
        <f t="shared" si="11"/>
        <v>474407.93000000005</v>
      </c>
      <c r="AN83" s="26">
        <f t="shared" si="12"/>
        <v>28639.319999999949</v>
      </c>
    </row>
    <row r="84" spans="1:40" x14ac:dyDescent="0.25">
      <c r="A84" t="s">
        <v>545</v>
      </c>
      <c r="B84" t="s">
        <v>546</v>
      </c>
      <c r="C84" s="71">
        <v>1867</v>
      </c>
      <c r="D84" s="58" t="s">
        <v>1331</v>
      </c>
      <c r="E84" t="s">
        <v>3267</v>
      </c>
      <c r="F84" s="301">
        <v>338799.73</v>
      </c>
      <c r="G84" s="301">
        <v>90424.24</v>
      </c>
      <c r="H84" s="301">
        <v>53482.05</v>
      </c>
      <c r="J84">
        <v>954429.75</v>
      </c>
      <c r="K84">
        <v>366600.89</v>
      </c>
      <c r="Q84" s="301">
        <v>0</v>
      </c>
      <c r="T84">
        <v>-126192.94</v>
      </c>
      <c r="U84">
        <v>1929262.58</v>
      </c>
      <c r="V84" s="301">
        <v>151436.87</v>
      </c>
      <c r="Z84" s="301">
        <v>259520</v>
      </c>
      <c r="AA84" s="301">
        <v>2800</v>
      </c>
      <c r="AB84">
        <v>279262</v>
      </c>
      <c r="AE84">
        <v>88858.35</v>
      </c>
      <c r="AF84">
        <v>22324.5</v>
      </c>
      <c r="AH84">
        <v>2800</v>
      </c>
      <c r="AI84" s="76">
        <f t="shared" si="7"/>
        <v>482706.01999999996</v>
      </c>
      <c r="AJ84" s="31">
        <f t="shared" si="8"/>
        <v>0</v>
      </c>
      <c r="AK84" s="21">
        <f t="shared" si="9"/>
        <v>482706.01999999996</v>
      </c>
      <c r="AL84" s="15">
        <f t="shared" si="10"/>
        <v>413756.87</v>
      </c>
      <c r="AM84" s="16">
        <f t="shared" si="11"/>
        <v>393244.85</v>
      </c>
      <c r="AN84" s="26">
        <f t="shared" si="12"/>
        <v>20512.020000000019</v>
      </c>
    </row>
    <row r="85" spans="1:40" x14ac:dyDescent="0.25">
      <c r="A85" t="s">
        <v>545</v>
      </c>
      <c r="B85" t="s">
        <v>546</v>
      </c>
      <c r="C85" s="71">
        <v>2692</v>
      </c>
      <c r="D85" s="58" t="s">
        <v>1332</v>
      </c>
      <c r="E85" t="s">
        <v>3268</v>
      </c>
      <c r="F85" s="301">
        <v>523185.27</v>
      </c>
      <c r="G85" s="301">
        <v>11120</v>
      </c>
      <c r="H85" s="301">
        <v>15102.24</v>
      </c>
      <c r="J85">
        <v>210658.25</v>
      </c>
      <c r="K85">
        <v>240756.73</v>
      </c>
      <c r="P85" s="301">
        <v>45720</v>
      </c>
      <c r="Q85" s="301">
        <v>132.13</v>
      </c>
      <c r="T85">
        <v>-871371.42</v>
      </c>
      <c r="U85">
        <v>1851699.47</v>
      </c>
      <c r="V85" s="301">
        <v>166429.63</v>
      </c>
      <c r="Z85" s="301">
        <v>251402</v>
      </c>
      <c r="AA85" s="301">
        <v>361</v>
      </c>
      <c r="AB85">
        <v>310979.48</v>
      </c>
      <c r="AE85">
        <v>68621.2</v>
      </c>
      <c r="AF85">
        <v>32249.64</v>
      </c>
      <c r="AI85" s="76">
        <f t="shared" si="7"/>
        <v>549407.51</v>
      </c>
      <c r="AJ85" s="31">
        <f t="shared" si="8"/>
        <v>45852.13</v>
      </c>
      <c r="AK85" s="21">
        <f t="shared" si="9"/>
        <v>503555.38</v>
      </c>
      <c r="AL85" s="15">
        <f t="shared" si="10"/>
        <v>418192.63</v>
      </c>
      <c r="AM85" s="16">
        <f t="shared" si="11"/>
        <v>411850.32</v>
      </c>
      <c r="AN85" s="26">
        <f t="shared" si="12"/>
        <v>6342.3099999999977</v>
      </c>
    </row>
    <row r="86" spans="1:40" x14ac:dyDescent="0.25">
      <c r="A86" t="s">
        <v>545</v>
      </c>
      <c r="B86" t="s">
        <v>546</v>
      </c>
      <c r="C86" s="71">
        <v>1950</v>
      </c>
      <c r="D86" s="58" t="s">
        <v>1333</v>
      </c>
      <c r="E86" t="s">
        <v>3269</v>
      </c>
      <c r="F86" s="301">
        <v>4654.42</v>
      </c>
      <c r="G86" s="301">
        <v>33714.32</v>
      </c>
      <c r="H86" s="301">
        <v>75740.81</v>
      </c>
      <c r="J86">
        <v>503420.08</v>
      </c>
      <c r="K86">
        <v>327964.59999999998</v>
      </c>
      <c r="Q86" s="301">
        <v>-186171.07</v>
      </c>
      <c r="T86">
        <v>170428.74</v>
      </c>
      <c r="U86">
        <v>1211766.1200000001</v>
      </c>
      <c r="V86" s="301">
        <v>-48892.11</v>
      </c>
      <c r="Z86" s="301">
        <v>199550</v>
      </c>
      <c r="AB86">
        <v>232780</v>
      </c>
      <c r="AE86">
        <v>40152.47</v>
      </c>
      <c r="AF86">
        <v>10354.98</v>
      </c>
      <c r="AI86" s="76">
        <f t="shared" si="7"/>
        <v>114109.54999999999</v>
      </c>
      <c r="AJ86" s="31">
        <f t="shared" si="8"/>
        <v>-186171.07</v>
      </c>
      <c r="AK86" s="21">
        <f t="shared" si="9"/>
        <v>300280.62</v>
      </c>
      <c r="AL86" s="15">
        <f t="shared" si="10"/>
        <v>150657.89000000001</v>
      </c>
      <c r="AM86" s="16">
        <f t="shared" si="11"/>
        <v>283287.44999999995</v>
      </c>
      <c r="AN86" s="26">
        <f t="shared" si="12"/>
        <v>-132629.55999999994</v>
      </c>
    </row>
    <row r="87" spans="1:40" x14ac:dyDescent="0.25">
      <c r="A87" t="s">
        <v>545</v>
      </c>
      <c r="B87" t="s">
        <v>546</v>
      </c>
      <c r="C87" s="71">
        <v>2898</v>
      </c>
      <c r="D87" s="58" t="s">
        <v>1334</v>
      </c>
      <c r="E87" t="s">
        <v>3270</v>
      </c>
      <c r="F87" s="301">
        <v>688950.4</v>
      </c>
      <c r="G87" s="301">
        <v>0</v>
      </c>
      <c r="H87" s="301">
        <v>85407.58</v>
      </c>
      <c r="J87">
        <v>230587.48</v>
      </c>
      <c r="K87">
        <v>532812.79</v>
      </c>
      <c r="O87" s="301">
        <v>21780</v>
      </c>
      <c r="Q87" s="301">
        <v>250</v>
      </c>
      <c r="T87">
        <v>166452.9</v>
      </c>
      <c r="U87">
        <v>1379368.14</v>
      </c>
      <c r="V87" s="301">
        <v>181123.93</v>
      </c>
      <c r="Z87" s="301">
        <v>377560</v>
      </c>
      <c r="AB87">
        <v>424870</v>
      </c>
      <c r="AE87">
        <v>38530.720000000001</v>
      </c>
      <c r="AF87">
        <v>69426</v>
      </c>
      <c r="AI87" s="76">
        <f t="shared" si="7"/>
        <v>774357.98</v>
      </c>
      <c r="AJ87" s="31">
        <f t="shared" si="8"/>
        <v>22030</v>
      </c>
      <c r="AK87" s="21">
        <f t="shared" si="9"/>
        <v>752327.98</v>
      </c>
      <c r="AL87" s="15">
        <f t="shared" si="10"/>
        <v>558683.92999999993</v>
      </c>
      <c r="AM87" s="16">
        <f t="shared" si="11"/>
        <v>532826.72</v>
      </c>
      <c r="AN87" s="26">
        <f t="shared" si="12"/>
        <v>25857.209999999963</v>
      </c>
    </row>
    <row r="88" spans="1:40" x14ac:dyDescent="0.25">
      <c r="A88" t="s">
        <v>545</v>
      </c>
      <c r="B88" t="s">
        <v>546</v>
      </c>
      <c r="C88" s="71">
        <v>1653</v>
      </c>
      <c r="D88" s="58" t="s">
        <v>1335</v>
      </c>
      <c r="E88" t="s">
        <v>3340</v>
      </c>
      <c r="F88" s="301">
        <v>273769.46999999997</v>
      </c>
      <c r="G88" s="301">
        <v>5630.1</v>
      </c>
      <c r="H88" s="301">
        <v>5560.35</v>
      </c>
      <c r="J88">
        <v>351835.62</v>
      </c>
      <c r="K88">
        <v>127654.68</v>
      </c>
      <c r="O88" s="301">
        <v>21780</v>
      </c>
      <c r="P88" s="301">
        <v>45850</v>
      </c>
      <c r="Q88" s="301">
        <v>253</v>
      </c>
      <c r="T88">
        <v>-860089.41</v>
      </c>
      <c r="U88">
        <v>1583723.57</v>
      </c>
      <c r="V88" s="301">
        <v>111340.36</v>
      </c>
      <c r="Z88" s="301">
        <v>307220</v>
      </c>
      <c r="AB88">
        <v>355017</v>
      </c>
      <c r="AE88">
        <v>34747.279999999999</v>
      </c>
      <c r="AF88">
        <v>39940.300000000003</v>
      </c>
      <c r="AH88">
        <v>9850</v>
      </c>
      <c r="AI88" s="76">
        <f t="shared" si="7"/>
        <v>284959.91999999993</v>
      </c>
      <c r="AJ88" s="31">
        <f t="shared" si="8"/>
        <v>67883</v>
      </c>
      <c r="AK88" s="21">
        <f t="shared" si="9"/>
        <v>217076.91999999993</v>
      </c>
      <c r="AL88" s="15">
        <f t="shared" si="10"/>
        <v>418560.36</v>
      </c>
      <c r="AM88" s="16">
        <f t="shared" si="11"/>
        <v>439554.58</v>
      </c>
      <c r="AN88" s="26">
        <f t="shared" si="12"/>
        <v>-20994.22000000003</v>
      </c>
    </row>
    <row r="89" spans="1:40" x14ac:dyDescent="0.25">
      <c r="A89" t="s">
        <v>549</v>
      </c>
      <c r="B89" t="s">
        <v>550</v>
      </c>
      <c r="C89" s="71">
        <v>3711</v>
      </c>
      <c r="D89" s="58" t="s">
        <v>1336</v>
      </c>
      <c r="E89" t="s">
        <v>3271</v>
      </c>
      <c r="F89" s="301">
        <v>211515.4</v>
      </c>
      <c r="G89" s="301">
        <v>0</v>
      </c>
      <c r="H89" s="301">
        <v>1382.42</v>
      </c>
      <c r="J89">
        <v>2</v>
      </c>
      <c r="K89">
        <v>131620.85999999999</v>
      </c>
      <c r="Q89" s="301">
        <v>504</v>
      </c>
      <c r="T89">
        <v>125140.19</v>
      </c>
      <c r="U89">
        <v>378255.7</v>
      </c>
      <c r="V89" s="301">
        <v>67522.23</v>
      </c>
      <c r="AB89">
        <v>41288</v>
      </c>
      <c r="AE89">
        <v>72086.149999999994</v>
      </c>
      <c r="AF89">
        <v>4405.0600000000004</v>
      </c>
      <c r="AI89" s="76">
        <f t="shared" si="7"/>
        <v>212897.82</v>
      </c>
      <c r="AJ89" s="31">
        <f t="shared" si="8"/>
        <v>504</v>
      </c>
      <c r="AK89" s="21">
        <f t="shared" si="9"/>
        <v>212393.82</v>
      </c>
      <c r="AL89" s="15">
        <f t="shared" si="10"/>
        <v>67522.23</v>
      </c>
      <c r="AM89" s="16">
        <f t="shared" si="11"/>
        <v>117779.20999999999</v>
      </c>
      <c r="AN89" s="26">
        <f t="shared" si="12"/>
        <v>-50256.979999999996</v>
      </c>
    </row>
    <row r="90" spans="1:40" x14ac:dyDescent="0.25">
      <c r="A90" t="s">
        <v>549</v>
      </c>
      <c r="B90" t="s">
        <v>550</v>
      </c>
      <c r="C90" s="71">
        <v>1437</v>
      </c>
      <c r="D90" s="58" t="s">
        <v>1337</v>
      </c>
      <c r="E90" t="s">
        <v>3272</v>
      </c>
      <c r="F90" s="301">
        <v>415609.49</v>
      </c>
      <c r="G90" s="301">
        <v>0</v>
      </c>
      <c r="H90" s="301">
        <v>20412.12</v>
      </c>
      <c r="J90">
        <v>47556.44</v>
      </c>
      <c r="K90">
        <v>81500.98</v>
      </c>
      <c r="N90" s="301">
        <v>6000</v>
      </c>
      <c r="Q90" s="301">
        <v>288</v>
      </c>
      <c r="T90">
        <v>-120506.48</v>
      </c>
      <c r="U90">
        <v>646850.12</v>
      </c>
      <c r="V90" s="301">
        <v>32761</v>
      </c>
      <c r="W90" s="301">
        <v>150000</v>
      </c>
      <c r="Z90" s="301">
        <v>263040</v>
      </c>
      <c r="AA90" s="301">
        <v>-18000</v>
      </c>
      <c r="AB90">
        <v>286604</v>
      </c>
      <c r="AE90">
        <v>72054.58</v>
      </c>
      <c r="AF90">
        <v>23795.03</v>
      </c>
      <c r="AI90" s="76">
        <f t="shared" si="7"/>
        <v>436021.61</v>
      </c>
      <c r="AJ90" s="31">
        <f t="shared" si="8"/>
        <v>6288</v>
      </c>
      <c r="AK90" s="21">
        <f t="shared" si="9"/>
        <v>429733.61</v>
      </c>
      <c r="AL90" s="15">
        <f t="shared" si="10"/>
        <v>427801</v>
      </c>
      <c r="AM90" s="16">
        <f t="shared" si="11"/>
        <v>382453.61</v>
      </c>
      <c r="AN90" s="26">
        <f t="shared" si="12"/>
        <v>45347.390000000014</v>
      </c>
    </row>
    <row r="91" spans="1:40" x14ac:dyDescent="0.25">
      <c r="A91" t="s">
        <v>549</v>
      </c>
      <c r="B91" t="s">
        <v>550</v>
      </c>
      <c r="C91" s="71">
        <v>3388</v>
      </c>
      <c r="D91" s="58" t="s">
        <v>1338</v>
      </c>
      <c r="E91" t="s">
        <v>3273</v>
      </c>
      <c r="F91" s="301">
        <v>145040.46</v>
      </c>
      <c r="G91" s="301">
        <v>0</v>
      </c>
      <c r="H91" s="301">
        <v>65247.91</v>
      </c>
      <c r="J91">
        <v>2551421.75</v>
      </c>
      <c r="K91">
        <v>270766.67</v>
      </c>
      <c r="N91" s="301">
        <v>6000</v>
      </c>
      <c r="Q91" s="301">
        <v>500</v>
      </c>
      <c r="T91">
        <v>-170201.41</v>
      </c>
      <c r="U91">
        <v>3382854.97</v>
      </c>
      <c r="V91" s="301">
        <v>39484.06</v>
      </c>
      <c r="Z91" s="301">
        <v>284480</v>
      </c>
      <c r="AB91">
        <v>325489</v>
      </c>
      <c r="AE91">
        <v>71324.42</v>
      </c>
      <c r="AF91">
        <v>49487.41</v>
      </c>
      <c r="AI91" s="76">
        <f t="shared" si="7"/>
        <v>210288.37</v>
      </c>
      <c r="AJ91" s="31">
        <f t="shared" si="8"/>
        <v>6500</v>
      </c>
      <c r="AK91" s="21">
        <f t="shared" si="9"/>
        <v>203788.37</v>
      </c>
      <c r="AL91" s="15">
        <f t="shared" si="10"/>
        <v>323964.06</v>
      </c>
      <c r="AM91" s="16">
        <f t="shared" si="11"/>
        <v>446300.82999999996</v>
      </c>
      <c r="AN91" s="26">
        <f t="shared" si="12"/>
        <v>-122336.76999999996</v>
      </c>
    </row>
    <row r="92" spans="1:40" x14ac:dyDescent="0.25">
      <c r="A92" t="s">
        <v>549</v>
      </c>
      <c r="B92" t="s">
        <v>550</v>
      </c>
      <c r="C92" s="71">
        <v>2340</v>
      </c>
      <c r="D92" s="58" t="s">
        <v>1339</v>
      </c>
      <c r="E92" t="s">
        <v>3274</v>
      </c>
      <c r="F92" s="301">
        <v>213546.12</v>
      </c>
      <c r="G92" s="301">
        <v>0</v>
      </c>
      <c r="H92" s="301">
        <v>79631.740000000005</v>
      </c>
      <c r="J92">
        <v>378095.89</v>
      </c>
      <c r="K92">
        <v>244101.21</v>
      </c>
      <c r="N92" s="301">
        <v>5800</v>
      </c>
      <c r="Q92" s="301">
        <v>552</v>
      </c>
      <c r="T92">
        <v>-5696.92</v>
      </c>
      <c r="U92">
        <v>1045747.78</v>
      </c>
      <c r="V92" s="301">
        <v>0</v>
      </c>
      <c r="Z92" s="301">
        <v>232580</v>
      </c>
      <c r="AB92">
        <v>254156</v>
      </c>
      <c r="AE92">
        <v>39943.949999999997</v>
      </c>
      <c r="AF92">
        <v>26807.95</v>
      </c>
      <c r="AI92" s="76">
        <f t="shared" si="7"/>
        <v>293177.86</v>
      </c>
      <c r="AJ92" s="31">
        <f t="shared" si="8"/>
        <v>6352</v>
      </c>
      <c r="AK92" s="21">
        <f t="shared" si="9"/>
        <v>286825.86</v>
      </c>
      <c r="AL92" s="15">
        <f t="shared" si="10"/>
        <v>232580</v>
      </c>
      <c r="AM92" s="16">
        <f t="shared" si="11"/>
        <v>320907.90000000002</v>
      </c>
      <c r="AN92" s="26">
        <f t="shared" si="12"/>
        <v>-88327.900000000023</v>
      </c>
    </row>
    <row r="93" spans="1:40" x14ac:dyDescent="0.25">
      <c r="A93" t="s">
        <v>549</v>
      </c>
      <c r="B93" t="s">
        <v>550</v>
      </c>
      <c r="C93" s="71">
        <v>2160</v>
      </c>
      <c r="D93" s="58" t="s">
        <v>1340</v>
      </c>
      <c r="E93" t="s">
        <v>3275</v>
      </c>
      <c r="F93" s="301">
        <v>102937.55</v>
      </c>
      <c r="G93" s="301">
        <v>0</v>
      </c>
      <c r="H93" s="301">
        <v>24096.19</v>
      </c>
      <c r="J93">
        <v>27232.15</v>
      </c>
      <c r="K93">
        <v>272696.15000000002</v>
      </c>
      <c r="Q93" s="301">
        <v>1500</v>
      </c>
      <c r="T93">
        <v>302644.17</v>
      </c>
      <c r="U93">
        <v>320699.84999999998</v>
      </c>
      <c r="V93" s="301">
        <v>57278.42</v>
      </c>
      <c r="Z93" s="301">
        <v>194384</v>
      </c>
      <c r="AB93">
        <v>261478</v>
      </c>
      <c r="AE93">
        <v>121038.08</v>
      </c>
      <c r="AF93">
        <v>7328.32</v>
      </c>
      <c r="AI93" s="76">
        <f t="shared" si="7"/>
        <v>127033.74</v>
      </c>
      <c r="AJ93" s="31">
        <f t="shared" si="8"/>
        <v>1500</v>
      </c>
      <c r="AK93" s="21">
        <f t="shared" si="9"/>
        <v>125533.74</v>
      </c>
      <c r="AL93" s="15">
        <f t="shared" si="10"/>
        <v>251662.41999999998</v>
      </c>
      <c r="AM93" s="16">
        <f t="shared" si="11"/>
        <v>389844.4</v>
      </c>
      <c r="AN93" s="26">
        <f t="shared" si="12"/>
        <v>-138181.98000000004</v>
      </c>
    </row>
    <row r="94" spans="1:40" x14ac:dyDescent="0.25">
      <c r="A94" t="s">
        <v>549</v>
      </c>
      <c r="B94" t="s">
        <v>550</v>
      </c>
      <c r="C94" s="71">
        <v>1723</v>
      </c>
      <c r="D94" s="58" t="s">
        <v>1341</v>
      </c>
      <c r="E94" t="s">
        <v>3276</v>
      </c>
      <c r="F94" s="301">
        <v>282731.65000000002</v>
      </c>
      <c r="G94" s="301">
        <v>0</v>
      </c>
      <c r="H94" s="301">
        <v>30563.07</v>
      </c>
      <c r="J94">
        <v>508302.4</v>
      </c>
      <c r="K94">
        <v>17304.939999999999</v>
      </c>
      <c r="Q94" s="301">
        <v>265</v>
      </c>
      <c r="T94">
        <v>100689.64</v>
      </c>
      <c r="U94">
        <v>810688.21</v>
      </c>
      <c r="V94" s="301">
        <v>44719.88</v>
      </c>
      <c r="Z94" s="301">
        <v>86219.7</v>
      </c>
      <c r="AB94">
        <v>108298.7</v>
      </c>
      <c r="AD94">
        <v>1500</v>
      </c>
      <c r="AE94">
        <v>56277.96</v>
      </c>
      <c r="AF94">
        <v>17003.71</v>
      </c>
      <c r="AI94" s="76">
        <f t="shared" si="7"/>
        <v>313294.72000000003</v>
      </c>
      <c r="AJ94" s="31">
        <f t="shared" si="8"/>
        <v>265</v>
      </c>
      <c r="AK94" s="21">
        <f t="shared" si="9"/>
        <v>313029.72000000003</v>
      </c>
      <c r="AL94" s="15">
        <f t="shared" si="10"/>
        <v>130939.57999999999</v>
      </c>
      <c r="AM94" s="16">
        <f t="shared" si="11"/>
        <v>183080.37</v>
      </c>
      <c r="AN94" s="26">
        <f t="shared" si="12"/>
        <v>-52140.790000000008</v>
      </c>
    </row>
    <row r="95" spans="1:40" x14ac:dyDescent="0.25">
      <c r="A95" t="s">
        <v>549</v>
      </c>
      <c r="B95" t="s">
        <v>550</v>
      </c>
      <c r="C95" s="71">
        <v>2675</v>
      </c>
      <c r="D95" s="58" t="s">
        <v>1342</v>
      </c>
      <c r="E95" t="s">
        <v>3277</v>
      </c>
      <c r="F95" s="301">
        <v>280806.11</v>
      </c>
      <c r="G95" s="301">
        <v>0</v>
      </c>
      <c r="H95" s="301">
        <v>201335.41</v>
      </c>
      <c r="J95">
        <v>3</v>
      </c>
      <c r="K95">
        <v>664947.78</v>
      </c>
      <c r="N95" s="301">
        <v>6000</v>
      </c>
      <c r="Q95" s="301">
        <v>197</v>
      </c>
      <c r="T95">
        <v>622517.82999999996</v>
      </c>
      <c r="U95">
        <v>573056.03</v>
      </c>
      <c r="V95" s="301">
        <v>69879.95</v>
      </c>
      <c r="Z95" s="301">
        <v>292410</v>
      </c>
      <c r="AB95">
        <v>313517</v>
      </c>
      <c r="AE95">
        <v>35465.449999999997</v>
      </c>
      <c r="AF95">
        <v>34142.379999999997</v>
      </c>
      <c r="AH95">
        <v>3.68</v>
      </c>
      <c r="AI95" s="76">
        <f t="shared" si="7"/>
        <v>482141.52</v>
      </c>
      <c r="AJ95" s="31">
        <f t="shared" si="8"/>
        <v>6197</v>
      </c>
      <c r="AK95" s="21">
        <f t="shared" si="9"/>
        <v>475944.52</v>
      </c>
      <c r="AL95" s="15">
        <f t="shared" si="10"/>
        <v>362289.95</v>
      </c>
      <c r="AM95" s="16">
        <f t="shared" si="11"/>
        <v>383128.51</v>
      </c>
      <c r="AN95" s="26">
        <f t="shared" si="12"/>
        <v>-20838.559999999998</v>
      </c>
    </row>
    <row r="96" spans="1:40" x14ac:dyDescent="0.25">
      <c r="A96" t="s">
        <v>549</v>
      </c>
      <c r="B96" t="s">
        <v>550</v>
      </c>
      <c r="C96" s="71">
        <v>1715</v>
      </c>
      <c r="D96" s="58" t="s">
        <v>1343</v>
      </c>
      <c r="E96" t="s">
        <v>3278</v>
      </c>
      <c r="F96" s="301">
        <v>146020.53</v>
      </c>
      <c r="G96" s="301">
        <v>0</v>
      </c>
      <c r="H96" s="301">
        <v>62721.42</v>
      </c>
      <c r="J96">
        <v>1372665.09</v>
      </c>
      <c r="K96">
        <v>148577.85</v>
      </c>
      <c r="N96" s="301">
        <v>6000</v>
      </c>
      <c r="Q96" s="301">
        <v>2628.88</v>
      </c>
      <c r="T96">
        <v>-201215.75</v>
      </c>
      <c r="U96">
        <v>1997218.5</v>
      </c>
      <c r="V96" s="301">
        <v>0</v>
      </c>
      <c r="W96" s="301">
        <v>74000</v>
      </c>
      <c r="Z96" s="301">
        <v>228080</v>
      </c>
      <c r="AB96">
        <v>251684</v>
      </c>
      <c r="AE96">
        <v>76893</v>
      </c>
      <c r="AF96">
        <v>30249.74</v>
      </c>
      <c r="AI96" s="76">
        <f t="shared" si="7"/>
        <v>208741.95</v>
      </c>
      <c r="AJ96" s="31">
        <f t="shared" si="8"/>
        <v>8628.880000000001</v>
      </c>
      <c r="AK96" s="21">
        <f t="shared" si="9"/>
        <v>200113.07</v>
      </c>
      <c r="AL96" s="15">
        <f t="shared" si="10"/>
        <v>302080</v>
      </c>
      <c r="AM96" s="16">
        <f t="shared" si="11"/>
        <v>358826.74</v>
      </c>
      <c r="AN96" s="26">
        <f t="shared" si="12"/>
        <v>-56746.739999999991</v>
      </c>
    </row>
    <row r="97" spans="1:40" x14ac:dyDescent="0.25">
      <c r="A97" t="s">
        <v>549</v>
      </c>
      <c r="B97" t="s">
        <v>550</v>
      </c>
      <c r="C97" s="71">
        <v>3187</v>
      </c>
      <c r="D97" s="58" t="s">
        <v>1344</v>
      </c>
      <c r="E97" t="s">
        <v>3279</v>
      </c>
      <c r="F97" s="301">
        <v>576725.4</v>
      </c>
      <c r="G97" s="301">
        <v>116520</v>
      </c>
      <c r="H97" s="301">
        <v>8339.7000000000007</v>
      </c>
      <c r="J97">
        <v>158248.68</v>
      </c>
      <c r="K97">
        <v>275730.49</v>
      </c>
      <c r="N97" s="301">
        <v>6000</v>
      </c>
      <c r="Q97" s="301">
        <v>490</v>
      </c>
      <c r="T97">
        <v>363663.43</v>
      </c>
      <c r="U97">
        <v>569833.9</v>
      </c>
      <c r="V97" s="301">
        <v>0</v>
      </c>
      <c r="W97" s="301">
        <v>366000</v>
      </c>
      <c r="AB97">
        <v>40162</v>
      </c>
      <c r="AE97">
        <v>26537.57</v>
      </c>
      <c r="AF97">
        <v>4403.49</v>
      </c>
      <c r="AI97" s="76">
        <f t="shared" si="7"/>
        <v>701585.1</v>
      </c>
      <c r="AJ97" s="31">
        <f t="shared" si="8"/>
        <v>6490</v>
      </c>
      <c r="AK97" s="21">
        <f t="shared" si="9"/>
        <v>695095.1</v>
      </c>
      <c r="AL97" s="15">
        <f t="shared" si="10"/>
        <v>366000</v>
      </c>
      <c r="AM97" s="16">
        <f t="shared" si="11"/>
        <v>71103.060000000012</v>
      </c>
      <c r="AN97" s="26">
        <f t="shared" si="12"/>
        <v>294896.94</v>
      </c>
    </row>
    <row r="98" spans="1:40" x14ac:dyDescent="0.25">
      <c r="A98" t="s">
        <v>549</v>
      </c>
      <c r="B98" t="s">
        <v>550</v>
      </c>
      <c r="C98" s="71">
        <v>2867</v>
      </c>
      <c r="D98" s="58" t="s">
        <v>1345</v>
      </c>
      <c r="E98" t="s">
        <v>3280</v>
      </c>
      <c r="F98" s="301">
        <v>207721.83</v>
      </c>
      <c r="G98" s="301">
        <v>0</v>
      </c>
      <c r="H98" s="301">
        <v>49348.45</v>
      </c>
      <c r="J98">
        <v>9480.01</v>
      </c>
      <c r="K98">
        <v>518549.23</v>
      </c>
      <c r="N98" s="301">
        <v>6000</v>
      </c>
      <c r="Q98" s="301">
        <v>954.5</v>
      </c>
      <c r="T98">
        <v>306953.2</v>
      </c>
      <c r="U98">
        <v>528870.26</v>
      </c>
      <c r="V98" s="301">
        <v>44885.8</v>
      </c>
      <c r="Z98" s="301">
        <v>194480</v>
      </c>
      <c r="AA98" s="301">
        <v>3000</v>
      </c>
      <c r="AB98">
        <v>259571</v>
      </c>
      <c r="AE98">
        <v>51560.19</v>
      </c>
      <c r="AF98">
        <v>27299.31</v>
      </c>
      <c r="AI98" s="76">
        <f t="shared" si="7"/>
        <v>257070.27999999997</v>
      </c>
      <c r="AJ98" s="31">
        <f t="shared" si="8"/>
        <v>6954.5</v>
      </c>
      <c r="AK98" s="21">
        <f t="shared" si="9"/>
        <v>250115.77999999997</v>
      </c>
      <c r="AL98" s="15">
        <f t="shared" si="10"/>
        <v>242365.8</v>
      </c>
      <c r="AM98" s="16">
        <f t="shared" si="11"/>
        <v>338430.5</v>
      </c>
      <c r="AN98" s="26">
        <f t="shared" si="12"/>
        <v>-96064.700000000012</v>
      </c>
    </row>
    <row r="99" spans="1:40" x14ac:dyDescent="0.25">
      <c r="A99" t="s">
        <v>549</v>
      </c>
      <c r="B99" t="s">
        <v>550</v>
      </c>
      <c r="C99" s="71">
        <v>3076</v>
      </c>
      <c r="D99" s="58" t="s">
        <v>1346</v>
      </c>
      <c r="E99" t="s">
        <v>3281</v>
      </c>
      <c r="F99" s="301">
        <v>106242.39</v>
      </c>
      <c r="G99" s="301">
        <v>0</v>
      </c>
      <c r="H99" s="301">
        <v>45963.27</v>
      </c>
      <c r="J99">
        <v>7593.24</v>
      </c>
      <c r="K99">
        <v>216412.7</v>
      </c>
      <c r="N99" s="301">
        <v>5500</v>
      </c>
      <c r="Q99" s="301">
        <v>516</v>
      </c>
      <c r="T99">
        <v>-222460.11</v>
      </c>
      <c r="U99">
        <v>713142.2</v>
      </c>
      <c r="V99" s="301">
        <v>0</v>
      </c>
      <c r="Z99" s="301">
        <v>293894.40000000002</v>
      </c>
      <c r="AA99" s="301">
        <v>4400</v>
      </c>
      <c r="AB99">
        <v>335655.4</v>
      </c>
      <c r="AE99">
        <v>34526.57</v>
      </c>
      <c r="AF99">
        <v>10548.92</v>
      </c>
      <c r="AI99" s="76">
        <f t="shared" si="7"/>
        <v>152205.66</v>
      </c>
      <c r="AJ99" s="31">
        <f t="shared" si="8"/>
        <v>6016</v>
      </c>
      <c r="AK99" s="21">
        <f t="shared" si="9"/>
        <v>146189.66</v>
      </c>
      <c r="AL99" s="15">
        <f t="shared" si="10"/>
        <v>298294.40000000002</v>
      </c>
      <c r="AM99" s="16">
        <f t="shared" si="11"/>
        <v>380730.89</v>
      </c>
      <c r="AN99" s="26">
        <f t="shared" si="12"/>
        <v>-82436.489999999991</v>
      </c>
    </row>
    <row r="100" spans="1:40" x14ac:dyDescent="0.25">
      <c r="A100" t="s">
        <v>549</v>
      </c>
      <c r="B100" t="s">
        <v>550</v>
      </c>
      <c r="C100" s="71">
        <v>2086</v>
      </c>
      <c r="D100" s="58" t="s">
        <v>1347</v>
      </c>
      <c r="E100" t="s">
        <v>3282</v>
      </c>
      <c r="F100" s="301">
        <v>174938.58</v>
      </c>
      <c r="G100" s="301">
        <v>0</v>
      </c>
      <c r="H100" s="301">
        <v>168630.8</v>
      </c>
      <c r="J100">
        <v>195062.18</v>
      </c>
      <c r="K100">
        <v>215898.82</v>
      </c>
      <c r="N100" s="301">
        <v>6000</v>
      </c>
      <c r="Q100" s="301">
        <v>549</v>
      </c>
      <c r="T100">
        <v>271844.74</v>
      </c>
      <c r="U100">
        <v>673323.61</v>
      </c>
      <c r="V100" s="301">
        <v>0</v>
      </c>
      <c r="Z100" s="301">
        <v>83720</v>
      </c>
      <c r="AB100">
        <v>128635</v>
      </c>
      <c r="AE100">
        <v>80292.92</v>
      </c>
      <c r="AF100">
        <v>39829.050000000003</v>
      </c>
      <c r="AI100" s="76">
        <f t="shared" si="7"/>
        <v>343569.38</v>
      </c>
      <c r="AJ100" s="31">
        <f t="shared" si="8"/>
        <v>6549</v>
      </c>
      <c r="AK100" s="21">
        <f t="shared" si="9"/>
        <v>337020.38</v>
      </c>
      <c r="AL100" s="15">
        <f t="shared" si="10"/>
        <v>83720</v>
      </c>
      <c r="AM100" s="16">
        <f t="shared" si="11"/>
        <v>248756.96999999997</v>
      </c>
      <c r="AN100" s="26">
        <f t="shared" si="12"/>
        <v>-165036.96999999997</v>
      </c>
    </row>
    <row r="101" spans="1:40" x14ac:dyDescent="0.25">
      <c r="A101" t="s">
        <v>549</v>
      </c>
      <c r="B101" t="s">
        <v>550</v>
      </c>
      <c r="C101" s="71">
        <v>1893</v>
      </c>
      <c r="D101" s="58" t="s">
        <v>1348</v>
      </c>
      <c r="E101" t="s">
        <v>3283</v>
      </c>
      <c r="F101" s="301">
        <v>308396.19</v>
      </c>
      <c r="G101" s="301">
        <v>0</v>
      </c>
      <c r="H101" s="301">
        <v>41361.870000000003</v>
      </c>
      <c r="J101">
        <v>3</v>
      </c>
      <c r="K101">
        <v>244232.08</v>
      </c>
      <c r="N101" s="301">
        <v>5000</v>
      </c>
      <c r="Q101" s="301">
        <v>194</v>
      </c>
      <c r="T101">
        <v>-574905.38</v>
      </c>
      <c r="U101">
        <v>1404582.07</v>
      </c>
      <c r="V101" s="301">
        <v>39299.699999999997</v>
      </c>
      <c r="Z101" s="301">
        <v>206700</v>
      </c>
      <c r="AA101" s="301">
        <v>3000</v>
      </c>
      <c r="AB101">
        <v>227363</v>
      </c>
      <c r="AE101">
        <v>214272.42</v>
      </c>
      <c r="AF101">
        <v>14991.83</v>
      </c>
      <c r="AI101" s="76">
        <f t="shared" si="7"/>
        <v>349758.06</v>
      </c>
      <c r="AJ101" s="31">
        <f t="shared" si="8"/>
        <v>5194</v>
      </c>
      <c r="AK101" s="21">
        <f t="shared" si="9"/>
        <v>344564.06</v>
      </c>
      <c r="AL101" s="15">
        <f t="shared" si="10"/>
        <v>248999.7</v>
      </c>
      <c r="AM101" s="16">
        <f t="shared" si="11"/>
        <v>456627.25000000006</v>
      </c>
      <c r="AN101" s="26">
        <f t="shared" si="12"/>
        <v>-207627.55000000005</v>
      </c>
    </row>
    <row r="102" spans="1:40" x14ac:dyDescent="0.25">
      <c r="A102" t="s">
        <v>549</v>
      </c>
      <c r="B102" t="s">
        <v>550</v>
      </c>
      <c r="C102" s="71">
        <v>2677</v>
      </c>
      <c r="D102" s="58" t="s">
        <v>1349</v>
      </c>
      <c r="E102" t="s">
        <v>3284</v>
      </c>
      <c r="F102" s="301">
        <v>226512.65</v>
      </c>
      <c r="G102" s="301">
        <v>0</v>
      </c>
      <c r="H102" s="301">
        <v>83445.73</v>
      </c>
      <c r="J102">
        <v>179372.53</v>
      </c>
      <c r="K102">
        <v>199727.71</v>
      </c>
      <c r="Q102" s="301">
        <v>39388.68</v>
      </c>
      <c r="T102">
        <v>-2604.9</v>
      </c>
      <c r="U102">
        <v>819557.49</v>
      </c>
      <c r="V102" s="301">
        <v>0</v>
      </c>
      <c r="Y102" s="301">
        <v>4900</v>
      </c>
      <c r="Z102" s="301">
        <v>277800</v>
      </c>
      <c r="AB102">
        <v>315070.56</v>
      </c>
      <c r="AC102">
        <v>1500</v>
      </c>
      <c r="AE102">
        <v>37857.980000000003</v>
      </c>
      <c r="AF102">
        <v>11784.11</v>
      </c>
      <c r="AI102" s="76">
        <f t="shared" si="7"/>
        <v>309958.38</v>
      </c>
      <c r="AJ102" s="31">
        <f t="shared" si="8"/>
        <v>39388.68</v>
      </c>
      <c r="AK102" s="21">
        <f t="shared" si="9"/>
        <v>270569.7</v>
      </c>
      <c r="AL102" s="15">
        <f t="shared" si="10"/>
        <v>282700</v>
      </c>
      <c r="AM102" s="16">
        <f t="shared" si="11"/>
        <v>366212.64999999997</v>
      </c>
      <c r="AN102" s="26">
        <f t="shared" si="12"/>
        <v>-83512.649999999965</v>
      </c>
    </row>
    <row r="103" spans="1:40" x14ac:dyDescent="0.25">
      <c r="A103" t="s">
        <v>549</v>
      </c>
      <c r="B103" t="s">
        <v>550</v>
      </c>
      <c r="C103" s="71">
        <v>2827</v>
      </c>
      <c r="D103" s="58" t="s">
        <v>1350</v>
      </c>
      <c r="E103" t="s">
        <v>3287</v>
      </c>
      <c r="F103" s="301">
        <v>57051.12</v>
      </c>
      <c r="G103" s="301">
        <v>0</v>
      </c>
      <c r="H103" s="301">
        <v>47022.06</v>
      </c>
      <c r="J103">
        <v>2</v>
      </c>
      <c r="K103">
        <v>377752.57</v>
      </c>
      <c r="N103" s="301">
        <v>6300</v>
      </c>
      <c r="Q103" s="301">
        <v>0</v>
      </c>
      <c r="T103">
        <v>186727.36</v>
      </c>
      <c r="U103">
        <v>474645.55</v>
      </c>
      <c r="V103" s="301">
        <v>32321.41</v>
      </c>
      <c r="Z103" s="301">
        <v>152852</v>
      </c>
      <c r="AA103" s="301">
        <v>-13400</v>
      </c>
      <c r="AB103">
        <v>172748</v>
      </c>
      <c r="AE103">
        <v>157528.71</v>
      </c>
      <c r="AF103">
        <v>29251.86</v>
      </c>
      <c r="AI103" s="76">
        <f t="shared" si="7"/>
        <v>104073.18</v>
      </c>
      <c r="AJ103" s="31">
        <f t="shared" si="8"/>
        <v>6300</v>
      </c>
      <c r="AK103" s="21">
        <f t="shared" si="9"/>
        <v>97773.18</v>
      </c>
      <c r="AL103" s="15">
        <f t="shared" si="10"/>
        <v>171773.41</v>
      </c>
      <c r="AM103" s="16">
        <f t="shared" si="11"/>
        <v>359528.56999999995</v>
      </c>
      <c r="AN103" s="26">
        <f t="shared" si="12"/>
        <v>-187755.15999999995</v>
      </c>
    </row>
    <row r="104" spans="1:40" x14ac:dyDescent="0.25">
      <c r="A104" t="s">
        <v>549</v>
      </c>
      <c r="B104" t="s">
        <v>550</v>
      </c>
      <c r="C104" s="71">
        <v>3372</v>
      </c>
      <c r="D104" s="58" t="s">
        <v>1351</v>
      </c>
      <c r="E104" t="s">
        <v>3288</v>
      </c>
      <c r="F104" s="301">
        <v>306244.24</v>
      </c>
      <c r="G104" s="301">
        <v>15000</v>
      </c>
      <c r="H104" s="301">
        <v>389683.09</v>
      </c>
      <c r="J104">
        <v>577.32000000000005</v>
      </c>
      <c r="K104">
        <v>302202.38</v>
      </c>
      <c r="N104" s="301">
        <v>5000</v>
      </c>
      <c r="Q104" s="301">
        <v>2160.14</v>
      </c>
      <c r="T104">
        <v>286587.34000000003</v>
      </c>
      <c r="U104">
        <v>1172968.6100000001</v>
      </c>
      <c r="V104" s="301">
        <v>76356.88</v>
      </c>
      <c r="AB104">
        <v>66777</v>
      </c>
      <c r="AE104">
        <v>398194.16</v>
      </c>
      <c r="AF104">
        <v>11037.07</v>
      </c>
      <c r="AH104">
        <v>5957.71</v>
      </c>
      <c r="AI104" s="76">
        <f t="shared" si="7"/>
        <v>710927.33000000007</v>
      </c>
      <c r="AJ104" s="31">
        <f t="shared" si="8"/>
        <v>7160.1399999999994</v>
      </c>
      <c r="AK104" s="21">
        <f t="shared" si="9"/>
        <v>703767.19000000006</v>
      </c>
      <c r="AL104" s="15">
        <f t="shared" si="10"/>
        <v>76356.88</v>
      </c>
      <c r="AM104" s="16">
        <f t="shared" si="11"/>
        <v>481965.94</v>
      </c>
      <c r="AN104" s="26">
        <f t="shared" si="12"/>
        <v>-405609.06</v>
      </c>
    </row>
    <row r="105" spans="1:40" x14ac:dyDescent="0.25">
      <c r="A105" t="s">
        <v>549</v>
      </c>
      <c r="B105" t="s">
        <v>550</v>
      </c>
      <c r="C105" s="71">
        <v>1747</v>
      </c>
      <c r="D105" s="58" t="s">
        <v>1352</v>
      </c>
      <c r="E105" t="s">
        <v>3336</v>
      </c>
      <c r="F105" s="301">
        <v>232733.95</v>
      </c>
      <c r="G105" s="301">
        <v>0</v>
      </c>
      <c r="H105" s="301">
        <v>60714.22</v>
      </c>
      <c r="J105">
        <v>327308.28999999998</v>
      </c>
      <c r="K105">
        <v>229648.9</v>
      </c>
      <c r="N105" s="301">
        <v>6000</v>
      </c>
      <c r="Q105" s="301">
        <v>375</v>
      </c>
      <c r="T105">
        <v>198186.06</v>
      </c>
      <c r="U105">
        <v>764461.81</v>
      </c>
      <c r="V105" s="301">
        <v>24012.52</v>
      </c>
      <c r="Z105" s="301">
        <v>349000</v>
      </c>
      <c r="AA105" s="301">
        <v>36000</v>
      </c>
      <c r="AB105">
        <v>381670</v>
      </c>
      <c r="AE105">
        <v>56349.279999999999</v>
      </c>
      <c r="AF105">
        <v>38710.75</v>
      </c>
      <c r="AI105" s="76">
        <f t="shared" si="7"/>
        <v>293448.17000000004</v>
      </c>
      <c r="AJ105" s="31">
        <f t="shared" si="8"/>
        <v>6375</v>
      </c>
      <c r="AK105" s="21">
        <f t="shared" si="9"/>
        <v>287073.17000000004</v>
      </c>
      <c r="AL105" s="15">
        <f t="shared" si="10"/>
        <v>409012.52</v>
      </c>
      <c r="AM105" s="16">
        <f t="shared" si="11"/>
        <v>476730.03</v>
      </c>
      <c r="AN105" s="26">
        <f t="shared" si="12"/>
        <v>-67717.510000000009</v>
      </c>
    </row>
    <row r="106" spans="1:40" x14ac:dyDescent="0.25">
      <c r="A106" t="s">
        <v>549</v>
      </c>
      <c r="B106" t="s">
        <v>550</v>
      </c>
      <c r="C106" s="71">
        <v>2607</v>
      </c>
      <c r="D106" s="58" t="s">
        <v>1353</v>
      </c>
      <c r="E106" t="s">
        <v>3337</v>
      </c>
      <c r="F106" s="301">
        <v>27472.05</v>
      </c>
      <c r="G106" s="301">
        <v>0</v>
      </c>
      <c r="H106" s="301">
        <v>66184.039999999994</v>
      </c>
      <c r="J106">
        <v>956445.18</v>
      </c>
      <c r="K106">
        <v>185725.56</v>
      </c>
      <c r="N106" s="301">
        <v>6000</v>
      </c>
      <c r="Q106" s="301">
        <v>3063</v>
      </c>
      <c r="T106">
        <v>-68530.87</v>
      </c>
      <c r="U106">
        <v>1440238.21</v>
      </c>
      <c r="V106" s="301">
        <v>0</v>
      </c>
      <c r="Z106" s="301">
        <v>288780</v>
      </c>
      <c r="AB106">
        <v>327485</v>
      </c>
      <c r="AE106">
        <v>42400.5</v>
      </c>
      <c r="AF106">
        <v>33438.01</v>
      </c>
      <c r="AI106" s="76">
        <f t="shared" si="7"/>
        <v>93656.09</v>
      </c>
      <c r="AJ106" s="31">
        <f t="shared" si="8"/>
        <v>9063</v>
      </c>
      <c r="AK106" s="21">
        <f t="shared" si="9"/>
        <v>84593.09</v>
      </c>
      <c r="AL106" s="15">
        <f t="shared" si="10"/>
        <v>288780</v>
      </c>
      <c r="AM106" s="16">
        <f t="shared" si="11"/>
        <v>403323.51</v>
      </c>
      <c r="AN106" s="26">
        <f t="shared" si="12"/>
        <v>-114543.51000000001</v>
      </c>
    </row>
    <row r="107" spans="1:40" x14ac:dyDescent="0.25">
      <c r="A107" t="s">
        <v>549</v>
      </c>
      <c r="B107" t="s">
        <v>550</v>
      </c>
      <c r="C107" s="71">
        <v>2124</v>
      </c>
      <c r="D107" s="58" t="s">
        <v>1354</v>
      </c>
      <c r="E107" t="s">
        <v>3342</v>
      </c>
      <c r="F107" s="301">
        <v>838460.74</v>
      </c>
      <c r="G107" s="301">
        <v>0</v>
      </c>
      <c r="H107" s="301">
        <v>83689.509999999995</v>
      </c>
      <c r="J107">
        <v>1777021.57</v>
      </c>
      <c r="K107">
        <v>143915.31</v>
      </c>
      <c r="N107" s="301">
        <v>11300</v>
      </c>
      <c r="Q107" s="301">
        <v>375</v>
      </c>
      <c r="R107">
        <v>0</v>
      </c>
      <c r="T107">
        <v>356557.77</v>
      </c>
      <c r="U107">
        <v>2616413.23</v>
      </c>
      <c r="V107" s="301">
        <v>22776.74</v>
      </c>
      <c r="AB107">
        <v>32670</v>
      </c>
      <c r="AE107">
        <v>40428.53</v>
      </c>
      <c r="AF107">
        <v>41687.08</v>
      </c>
      <c r="AI107" s="76">
        <f t="shared" si="7"/>
        <v>922150.25</v>
      </c>
      <c r="AJ107" s="31">
        <f t="shared" si="8"/>
        <v>11675</v>
      </c>
      <c r="AK107" s="21">
        <f t="shared" si="9"/>
        <v>910475.25</v>
      </c>
      <c r="AL107" s="15">
        <f t="shared" si="10"/>
        <v>22776.74</v>
      </c>
      <c r="AM107" s="16">
        <f t="shared" si="11"/>
        <v>114785.61</v>
      </c>
      <c r="AN107" s="26">
        <f t="shared" si="12"/>
        <v>-92008.87</v>
      </c>
    </row>
    <row r="108" spans="1:40" x14ac:dyDescent="0.25">
      <c r="A108" t="s">
        <v>553</v>
      </c>
      <c r="B108" t="s">
        <v>554</v>
      </c>
      <c r="C108" s="71">
        <v>2908</v>
      </c>
      <c r="D108" s="58" t="s">
        <v>1355</v>
      </c>
      <c r="E108" t="s">
        <v>3290</v>
      </c>
      <c r="F108" s="301">
        <v>132640.54999999999</v>
      </c>
      <c r="G108" s="301">
        <v>0</v>
      </c>
      <c r="H108" s="301">
        <v>49378.28</v>
      </c>
      <c r="J108">
        <v>10679.89</v>
      </c>
      <c r="K108">
        <v>112981.78</v>
      </c>
      <c r="Q108" s="301">
        <v>712.52</v>
      </c>
      <c r="T108">
        <v>-1905053.59</v>
      </c>
      <c r="U108">
        <v>2310952.34</v>
      </c>
      <c r="V108" s="301">
        <v>76757.69</v>
      </c>
      <c r="X108" s="301">
        <v>10</v>
      </c>
      <c r="Z108" s="301">
        <v>196500</v>
      </c>
      <c r="AB108">
        <v>231940.64</v>
      </c>
      <c r="AE108">
        <v>90924.63</v>
      </c>
      <c r="AF108">
        <v>7233.19</v>
      </c>
      <c r="AI108" s="76">
        <f t="shared" si="7"/>
        <v>182018.83</v>
      </c>
      <c r="AJ108" s="31">
        <f t="shared" si="8"/>
        <v>712.52</v>
      </c>
      <c r="AK108" s="21">
        <f t="shared" si="9"/>
        <v>181306.31</v>
      </c>
      <c r="AL108" s="15">
        <f t="shared" si="10"/>
        <v>273267.69</v>
      </c>
      <c r="AM108" s="16">
        <f t="shared" si="11"/>
        <v>330098.46000000002</v>
      </c>
      <c r="AN108" s="26">
        <f t="shared" si="12"/>
        <v>-56830.770000000019</v>
      </c>
    </row>
    <row r="109" spans="1:40" x14ac:dyDescent="0.25">
      <c r="A109" t="s">
        <v>553</v>
      </c>
      <c r="B109" t="s">
        <v>554</v>
      </c>
      <c r="C109" s="71">
        <v>2944</v>
      </c>
      <c r="D109" s="58" t="s">
        <v>1356</v>
      </c>
      <c r="E109" t="s">
        <v>3291</v>
      </c>
      <c r="F109" s="301">
        <v>538187.57999999996</v>
      </c>
      <c r="G109" s="301">
        <v>0</v>
      </c>
      <c r="H109" s="301">
        <v>31004.06</v>
      </c>
      <c r="J109">
        <v>1301496.26</v>
      </c>
      <c r="K109">
        <v>104037.7</v>
      </c>
      <c r="O109" s="301">
        <v>6000</v>
      </c>
      <c r="Q109" s="301">
        <v>532.72</v>
      </c>
      <c r="T109">
        <v>794380.63</v>
      </c>
      <c r="U109">
        <v>1228203.58</v>
      </c>
      <c r="V109" s="301">
        <v>29744.85</v>
      </c>
      <c r="Z109" s="301">
        <v>165640</v>
      </c>
      <c r="AB109">
        <v>201024</v>
      </c>
      <c r="AE109">
        <v>41364.769999999997</v>
      </c>
      <c r="AF109">
        <v>24297.41</v>
      </c>
      <c r="AI109" s="76">
        <f t="shared" si="7"/>
        <v>569191.64</v>
      </c>
      <c r="AJ109" s="31">
        <f t="shared" si="8"/>
        <v>6532.72</v>
      </c>
      <c r="AK109" s="21">
        <f t="shared" si="9"/>
        <v>562658.92000000004</v>
      </c>
      <c r="AL109" s="15">
        <f t="shared" si="10"/>
        <v>195384.85</v>
      </c>
      <c r="AM109" s="16">
        <f t="shared" si="11"/>
        <v>266686.18</v>
      </c>
      <c r="AN109" s="26">
        <f t="shared" si="12"/>
        <v>-71301.329999999987</v>
      </c>
    </row>
    <row r="110" spans="1:40" x14ac:dyDescent="0.25">
      <c r="A110" t="s">
        <v>553</v>
      </c>
      <c r="B110" t="s">
        <v>554</v>
      </c>
      <c r="C110" s="71">
        <v>4209</v>
      </c>
      <c r="D110" s="58" t="s">
        <v>1357</v>
      </c>
      <c r="E110" t="s">
        <v>3292</v>
      </c>
      <c r="F110" s="301">
        <v>89302.26</v>
      </c>
      <c r="G110" s="301">
        <v>0</v>
      </c>
      <c r="H110" s="301">
        <v>29077.42</v>
      </c>
      <c r="J110">
        <v>1268889.28</v>
      </c>
      <c r="K110">
        <v>94411.520000000004</v>
      </c>
      <c r="O110" s="301">
        <v>6000</v>
      </c>
      <c r="Q110" s="301">
        <v>0</v>
      </c>
      <c r="T110">
        <v>302595.07</v>
      </c>
      <c r="U110">
        <v>1322855.6000000001</v>
      </c>
      <c r="V110" s="301">
        <v>59131.92</v>
      </c>
      <c r="Z110" s="301">
        <v>191100</v>
      </c>
      <c r="AB110">
        <v>215809</v>
      </c>
      <c r="AE110">
        <v>89271.5</v>
      </c>
      <c r="AF110">
        <v>22777.61</v>
      </c>
      <c r="AI110" s="76">
        <f t="shared" si="7"/>
        <v>118379.68</v>
      </c>
      <c r="AJ110" s="31">
        <f t="shared" si="8"/>
        <v>6000</v>
      </c>
      <c r="AK110" s="21">
        <f t="shared" si="9"/>
        <v>112379.68</v>
      </c>
      <c r="AL110" s="15">
        <f t="shared" si="10"/>
        <v>250231.91999999998</v>
      </c>
      <c r="AM110" s="16">
        <f t="shared" si="11"/>
        <v>327858.11</v>
      </c>
      <c r="AN110" s="26">
        <f t="shared" si="12"/>
        <v>-77626.19</v>
      </c>
    </row>
    <row r="111" spans="1:40" x14ac:dyDescent="0.25">
      <c r="A111" t="s">
        <v>553</v>
      </c>
      <c r="B111" t="s">
        <v>554</v>
      </c>
      <c r="C111" s="71">
        <v>4669</v>
      </c>
      <c r="D111" s="58" t="s">
        <v>1358</v>
      </c>
      <c r="E111" t="s">
        <v>3293</v>
      </c>
      <c r="F111" s="301">
        <v>177132.35</v>
      </c>
      <c r="G111" s="301">
        <v>0</v>
      </c>
      <c r="H111" s="301">
        <v>152271.76999999999</v>
      </c>
      <c r="J111">
        <v>1143237.0900000001</v>
      </c>
      <c r="K111">
        <v>307787.86</v>
      </c>
      <c r="Q111" s="301">
        <v>0</v>
      </c>
      <c r="T111">
        <v>-195022.42</v>
      </c>
      <c r="U111">
        <v>2235714.37</v>
      </c>
      <c r="V111" s="301">
        <v>63698.29</v>
      </c>
      <c r="Z111" s="301">
        <v>265504.2</v>
      </c>
      <c r="AA111" s="301">
        <v>3000</v>
      </c>
      <c r="AB111">
        <v>302206.2</v>
      </c>
      <c r="AE111">
        <v>145561.29</v>
      </c>
      <c r="AF111">
        <v>63378.879999999997</v>
      </c>
      <c r="AI111" s="76">
        <f t="shared" si="7"/>
        <v>329404.12</v>
      </c>
      <c r="AJ111" s="31">
        <f t="shared" si="8"/>
        <v>0</v>
      </c>
      <c r="AK111" s="21">
        <f t="shared" si="9"/>
        <v>329404.12</v>
      </c>
      <c r="AL111" s="15">
        <f t="shared" si="10"/>
        <v>332202.49</v>
      </c>
      <c r="AM111" s="16">
        <f t="shared" si="11"/>
        <v>511146.37</v>
      </c>
      <c r="AN111" s="26">
        <f t="shared" si="12"/>
        <v>-178943.88</v>
      </c>
    </row>
    <row r="112" spans="1:40" x14ac:dyDescent="0.25">
      <c r="A112" t="s">
        <v>553</v>
      </c>
      <c r="B112" t="s">
        <v>554</v>
      </c>
      <c r="C112" s="71">
        <v>2279</v>
      </c>
      <c r="D112" s="58" t="s">
        <v>1359</v>
      </c>
      <c r="E112" t="s">
        <v>3294</v>
      </c>
      <c r="F112" s="301">
        <v>260138.14</v>
      </c>
      <c r="G112" s="301">
        <v>0</v>
      </c>
      <c r="H112" s="301">
        <v>71615.509999999995</v>
      </c>
      <c r="J112">
        <v>467683.8</v>
      </c>
      <c r="K112">
        <v>65525.7</v>
      </c>
      <c r="N112" s="301">
        <v>37200</v>
      </c>
      <c r="Q112" s="301">
        <v>1379.4</v>
      </c>
      <c r="T112">
        <v>-888568.31</v>
      </c>
      <c r="U112">
        <v>1762414.5</v>
      </c>
      <c r="V112" s="301">
        <v>36041.31</v>
      </c>
      <c r="W112" s="301">
        <v>60000</v>
      </c>
      <c r="Z112" s="301">
        <v>153780.20000000001</v>
      </c>
      <c r="AB112">
        <v>189122.2</v>
      </c>
      <c r="AE112">
        <v>57284.22</v>
      </c>
      <c r="AF112">
        <v>28002.53</v>
      </c>
      <c r="AI112" s="76">
        <f t="shared" si="7"/>
        <v>331753.65000000002</v>
      </c>
      <c r="AJ112" s="31">
        <f t="shared" si="8"/>
        <v>38579.4</v>
      </c>
      <c r="AK112" s="21">
        <f t="shared" si="9"/>
        <v>293174.25</v>
      </c>
      <c r="AL112" s="15">
        <f t="shared" si="10"/>
        <v>249821.51</v>
      </c>
      <c r="AM112" s="16">
        <f t="shared" si="11"/>
        <v>274408.95</v>
      </c>
      <c r="AN112" s="26">
        <f t="shared" si="12"/>
        <v>-24587.440000000002</v>
      </c>
    </row>
    <row r="113" spans="1:40" x14ac:dyDescent="0.25">
      <c r="A113" t="s">
        <v>553</v>
      </c>
      <c r="B113" t="s">
        <v>554</v>
      </c>
      <c r="C113" s="71">
        <v>723</v>
      </c>
      <c r="D113" s="58" t="s">
        <v>1360</v>
      </c>
      <c r="E113" t="s">
        <v>3295</v>
      </c>
      <c r="F113" s="301">
        <v>277046.09000000003</v>
      </c>
      <c r="G113" s="301">
        <v>0</v>
      </c>
      <c r="H113" s="301">
        <v>16461.61</v>
      </c>
      <c r="J113">
        <v>1951981.74</v>
      </c>
      <c r="K113">
        <v>173375.89</v>
      </c>
      <c r="L113">
        <v>1</v>
      </c>
      <c r="Q113" s="301">
        <v>1310</v>
      </c>
      <c r="T113">
        <v>1948609.62</v>
      </c>
      <c r="U113">
        <v>513834.47</v>
      </c>
      <c r="V113" s="301">
        <v>23229.58</v>
      </c>
      <c r="W113" s="301">
        <v>36000</v>
      </c>
      <c r="Z113" s="301">
        <v>147520</v>
      </c>
      <c r="AB113">
        <v>178178</v>
      </c>
      <c r="AE113">
        <v>40429.660000000003</v>
      </c>
      <c r="AF113">
        <v>17404.68</v>
      </c>
      <c r="AI113" s="76">
        <f t="shared" si="7"/>
        <v>293507.7</v>
      </c>
      <c r="AJ113" s="31">
        <f t="shared" si="8"/>
        <v>1310</v>
      </c>
      <c r="AK113" s="21">
        <f t="shared" si="9"/>
        <v>292197.7</v>
      </c>
      <c r="AL113" s="15">
        <f t="shared" si="10"/>
        <v>206749.58000000002</v>
      </c>
      <c r="AM113" s="16">
        <f t="shared" si="11"/>
        <v>236012.34</v>
      </c>
      <c r="AN113" s="26">
        <f t="shared" si="12"/>
        <v>-29262.75999999998</v>
      </c>
    </row>
    <row r="114" spans="1:40" x14ac:dyDescent="0.25">
      <c r="A114" t="s">
        <v>553</v>
      </c>
      <c r="B114" t="s">
        <v>554</v>
      </c>
      <c r="C114" s="71">
        <v>3567</v>
      </c>
      <c r="D114" s="58" t="s">
        <v>1361</v>
      </c>
      <c r="E114" t="s">
        <v>3296</v>
      </c>
      <c r="F114" s="301">
        <v>44414.41</v>
      </c>
      <c r="G114" s="301">
        <v>177325.4</v>
      </c>
      <c r="H114" s="301">
        <v>195052.38</v>
      </c>
      <c r="J114">
        <v>488107.7</v>
      </c>
      <c r="K114">
        <v>235826.55</v>
      </c>
      <c r="O114" s="301">
        <v>659.26</v>
      </c>
      <c r="Q114" s="301">
        <v>-901</v>
      </c>
      <c r="T114">
        <v>-2668378.7799999998</v>
      </c>
      <c r="U114">
        <v>3774792.24</v>
      </c>
      <c r="V114" s="301">
        <v>193776.06</v>
      </c>
      <c r="W114" s="301">
        <v>42000</v>
      </c>
      <c r="Z114" s="301">
        <v>123060</v>
      </c>
      <c r="AA114" s="301">
        <v>3000</v>
      </c>
      <c r="AB114">
        <v>167082</v>
      </c>
      <c r="AE114">
        <v>90164.95</v>
      </c>
      <c r="AF114">
        <v>33159.39</v>
      </c>
      <c r="AI114" s="76">
        <f t="shared" si="7"/>
        <v>416792.19</v>
      </c>
      <c r="AJ114" s="31">
        <f t="shared" si="8"/>
        <v>-241.74</v>
      </c>
      <c r="AK114" s="21">
        <f t="shared" si="9"/>
        <v>417033.93</v>
      </c>
      <c r="AL114" s="15">
        <f t="shared" si="10"/>
        <v>361836.06</v>
      </c>
      <c r="AM114" s="16">
        <f t="shared" si="11"/>
        <v>290406.34000000003</v>
      </c>
      <c r="AN114" s="26">
        <f t="shared" si="12"/>
        <v>71429.719999999972</v>
      </c>
    </row>
    <row r="115" spans="1:40" x14ac:dyDescent="0.25">
      <c r="A115" t="s">
        <v>553</v>
      </c>
      <c r="B115" t="s">
        <v>554</v>
      </c>
      <c r="C115" s="71">
        <v>2416</v>
      </c>
      <c r="D115" s="58" t="s">
        <v>1362</v>
      </c>
      <c r="E115" t="s">
        <v>3297</v>
      </c>
      <c r="F115" s="301">
        <v>197697.64</v>
      </c>
      <c r="G115" s="301">
        <v>0</v>
      </c>
      <c r="H115" s="301">
        <v>34735.67</v>
      </c>
      <c r="J115">
        <v>259877.83</v>
      </c>
      <c r="K115">
        <v>337472.88</v>
      </c>
      <c r="Q115" s="301">
        <v>-7407.5</v>
      </c>
      <c r="T115">
        <v>-911010.05</v>
      </c>
      <c r="U115">
        <v>1908283.93</v>
      </c>
      <c r="V115" s="301">
        <v>30700.639999999999</v>
      </c>
      <c r="Z115" s="301">
        <v>201800</v>
      </c>
      <c r="AB115">
        <v>240316</v>
      </c>
      <c r="AE115">
        <v>94650.42</v>
      </c>
      <c r="AF115">
        <v>18916.580000000002</v>
      </c>
      <c r="AI115" s="76">
        <f t="shared" si="7"/>
        <v>232433.31</v>
      </c>
      <c r="AJ115" s="31">
        <f t="shared" si="8"/>
        <v>-7407.5</v>
      </c>
      <c r="AK115" s="21">
        <f t="shared" si="9"/>
        <v>239840.81</v>
      </c>
      <c r="AL115" s="15">
        <f t="shared" si="10"/>
        <v>232500.64</v>
      </c>
      <c r="AM115" s="16">
        <f t="shared" si="11"/>
        <v>353883</v>
      </c>
      <c r="AN115" s="26">
        <f t="shared" si="12"/>
        <v>-121382.35999999999</v>
      </c>
    </row>
    <row r="116" spans="1:40" x14ac:dyDescent="0.25">
      <c r="A116" t="s">
        <v>553</v>
      </c>
      <c r="B116" t="s">
        <v>554</v>
      </c>
      <c r="C116" s="71">
        <v>1268</v>
      </c>
      <c r="D116" s="58" t="s">
        <v>1363</v>
      </c>
      <c r="E116" t="s">
        <v>3298</v>
      </c>
      <c r="F116" s="301">
        <v>245748.7</v>
      </c>
      <c r="G116" s="301">
        <v>0</v>
      </c>
      <c r="H116" s="301">
        <v>34945.199999999997</v>
      </c>
      <c r="J116">
        <v>956980.08</v>
      </c>
      <c r="K116">
        <v>213786.06</v>
      </c>
      <c r="Q116" s="301">
        <v>-18.72</v>
      </c>
      <c r="T116">
        <v>-437847.08</v>
      </c>
      <c r="U116">
        <v>1980426.11</v>
      </c>
      <c r="V116" s="301">
        <v>33857.61</v>
      </c>
      <c r="Z116" s="301">
        <v>163702.79999999999</v>
      </c>
      <c r="AB116">
        <v>179918.8</v>
      </c>
      <c r="AE116">
        <v>67099.009999999995</v>
      </c>
      <c r="AF116">
        <v>27982.09</v>
      </c>
      <c r="AI116" s="76">
        <f t="shared" si="7"/>
        <v>280693.90000000002</v>
      </c>
      <c r="AJ116" s="31">
        <f t="shared" si="8"/>
        <v>-18.72</v>
      </c>
      <c r="AK116" s="21">
        <f t="shared" si="9"/>
        <v>280712.62</v>
      </c>
      <c r="AL116" s="15">
        <f t="shared" si="10"/>
        <v>197560.40999999997</v>
      </c>
      <c r="AM116" s="16">
        <f t="shared" si="11"/>
        <v>274999.90000000002</v>
      </c>
      <c r="AN116" s="26">
        <f t="shared" si="12"/>
        <v>-77439.490000000049</v>
      </c>
    </row>
    <row r="117" spans="1:40" x14ac:dyDescent="0.25">
      <c r="A117" t="s">
        <v>553</v>
      </c>
      <c r="B117" t="s">
        <v>554</v>
      </c>
      <c r="C117" s="71">
        <v>3345</v>
      </c>
      <c r="D117" s="58" t="s">
        <v>1364</v>
      </c>
      <c r="E117" t="s">
        <v>3299</v>
      </c>
      <c r="F117" s="301">
        <v>267094.93</v>
      </c>
      <c r="G117" s="301">
        <v>18852.150000000001</v>
      </c>
      <c r="H117" s="301">
        <v>31191.919999999998</v>
      </c>
      <c r="J117">
        <v>190797.44</v>
      </c>
      <c r="K117">
        <v>361772.18</v>
      </c>
      <c r="Q117" s="301">
        <v>-404</v>
      </c>
      <c r="T117">
        <v>-1054951.97</v>
      </c>
      <c r="U117">
        <v>2133398.12</v>
      </c>
      <c r="V117" s="301">
        <v>36022.32</v>
      </c>
      <c r="Z117" s="301">
        <v>305243</v>
      </c>
      <c r="AB117">
        <v>346603.1</v>
      </c>
      <c r="AE117">
        <v>151893.62</v>
      </c>
      <c r="AF117">
        <v>25270.93</v>
      </c>
      <c r="AI117" s="76">
        <f t="shared" si="7"/>
        <v>317139</v>
      </c>
      <c r="AJ117" s="31">
        <f t="shared" si="8"/>
        <v>-404</v>
      </c>
      <c r="AK117" s="21">
        <f t="shared" si="9"/>
        <v>317543</v>
      </c>
      <c r="AL117" s="15">
        <f t="shared" si="10"/>
        <v>341265.32</v>
      </c>
      <c r="AM117" s="16">
        <f t="shared" si="11"/>
        <v>523767.64999999997</v>
      </c>
      <c r="AN117" s="26">
        <f t="shared" si="12"/>
        <v>-182502.32999999996</v>
      </c>
    </row>
    <row r="118" spans="1:40" x14ac:dyDescent="0.25">
      <c r="A118" t="s">
        <v>553</v>
      </c>
      <c r="B118" t="s">
        <v>554</v>
      </c>
      <c r="C118" s="71">
        <v>1431</v>
      </c>
      <c r="D118" s="58" t="s">
        <v>1365</v>
      </c>
      <c r="E118" t="s">
        <v>3300</v>
      </c>
      <c r="F118" s="301">
        <v>121460.58</v>
      </c>
      <c r="G118" s="301">
        <v>0</v>
      </c>
      <c r="H118" s="301">
        <v>35848.58</v>
      </c>
      <c r="J118">
        <v>5</v>
      </c>
      <c r="K118">
        <v>157420.48000000001</v>
      </c>
      <c r="O118" s="301">
        <v>6000</v>
      </c>
      <c r="Q118" s="301">
        <v>504</v>
      </c>
      <c r="T118">
        <v>-1511542.96</v>
      </c>
      <c r="U118">
        <v>1945240.49</v>
      </c>
      <c r="V118" s="301">
        <v>15118.86</v>
      </c>
      <c r="Z118" s="301">
        <v>187300.6</v>
      </c>
      <c r="AA118" s="301">
        <v>1500</v>
      </c>
      <c r="AB118">
        <v>229604.6</v>
      </c>
      <c r="AE118">
        <v>48718.9</v>
      </c>
      <c r="AF118">
        <v>7098.85</v>
      </c>
      <c r="AI118" s="76">
        <f t="shared" si="7"/>
        <v>157309.16</v>
      </c>
      <c r="AJ118" s="31">
        <f t="shared" si="8"/>
        <v>6504</v>
      </c>
      <c r="AK118" s="21">
        <f t="shared" si="9"/>
        <v>150805.16</v>
      </c>
      <c r="AL118" s="15">
        <f t="shared" si="10"/>
        <v>203919.46000000002</v>
      </c>
      <c r="AM118" s="16">
        <f t="shared" si="11"/>
        <v>285422.34999999998</v>
      </c>
      <c r="AN118" s="26">
        <f t="shared" si="12"/>
        <v>-81502.889999999956</v>
      </c>
    </row>
    <row r="119" spans="1:40" x14ac:dyDescent="0.25">
      <c r="A119" t="s">
        <v>553</v>
      </c>
      <c r="B119" t="s">
        <v>554</v>
      </c>
      <c r="C119" s="71">
        <v>2020</v>
      </c>
      <c r="D119" s="58" t="s">
        <v>1366</v>
      </c>
      <c r="E119" t="s">
        <v>3301</v>
      </c>
      <c r="F119" s="301">
        <v>20992.71</v>
      </c>
      <c r="G119" s="301">
        <v>0</v>
      </c>
      <c r="H119" s="301">
        <v>25114.97</v>
      </c>
      <c r="J119">
        <v>312237.8</v>
      </c>
      <c r="K119">
        <v>149110.95000000001</v>
      </c>
      <c r="O119" s="301">
        <v>0</v>
      </c>
      <c r="Q119" s="301">
        <v>-1750</v>
      </c>
      <c r="T119">
        <v>-1801723.99</v>
      </c>
      <c r="U119">
        <v>2404357.2799999998</v>
      </c>
      <c r="V119" s="301">
        <v>35217.19</v>
      </c>
      <c r="Z119" s="301">
        <v>144260</v>
      </c>
      <c r="AB119">
        <v>185836</v>
      </c>
      <c r="AE119">
        <v>42756.03</v>
      </c>
      <c r="AF119">
        <v>18212.02</v>
      </c>
      <c r="AI119" s="76">
        <f t="shared" si="7"/>
        <v>46107.68</v>
      </c>
      <c r="AJ119" s="31">
        <f t="shared" si="8"/>
        <v>-1750</v>
      </c>
      <c r="AK119" s="21">
        <f t="shared" si="9"/>
        <v>47857.68</v>
      </c>
      <c r="AL119" s="15">
        <f t="shared" si="10"/>
        <v>179477.19</v>
      </c>
      <c r="AM119" s="16">
        <f t="shared" si="11"/>
        <v>246804.05</v>
      </c>
      <c r="AN119" s="26">
        <f t="shared" si="12"/>
        <v>-67326.859999999986</v>
      </c>
    </row>
    <row r="120" spans="1:40" x14ac:dyDescent="0.25">
      <c r="A120" t="s">
        <v>553</v>
      </c>
      <c r="B120" t="s">
        <v>554</v>
      </c>
      <c r="C120" s="71">
        <v>3005</v>
      </c>
      <c r="D120" s="58" t="s">
        <v>1367</v>
      </c>
      <c r="E120" t="s">
        <v>3302</v>
      </c>
      <c r="F120" s="301">
        <v>157636.24</v>
      </c>
      <c r="G120" s="301">
        <v>0</v>
      </c>
      <c r="H120" s="301">
        <v>20058.04</v>
      </c>
      <c r="J120">
        <v>7</v>
      </c>
      <c r="K120">
        <v>147578.31</v>
      </c>
      <c r="Q120" s="301">
        <v>-4326.2700000000004</v>
      </c>
      <c r="T120">
        <v>-2700059.1</v>
      </c>
      <c r="U120">
        <v>3154007.83</v>
      </c>
      <c r="V120" s="301">
        <v>12600.53</v>
      </c>
      <c r="Z120" s="301">
        <v>227040</v>
      </c>
      <c r="AB120">
        <v>269838</v>
      </c>
      <c r="AE120">
        <v>47098.36</v>
      </c>
      <c r="AF120">
        <v>5547.04</v>
      </c>
      <c r="AI120" s="76">
        <f t="shared" si="7"/>
        <v>177694.28</v>
      </c>
      <c r="AJ120" s="31">
        <f t="shared" si="8"/>
        <v>-4326.2700000000004</v>
      </c>
      <c r="AK120" s="21">
        <f t="shared" si="9"/>
        <v>182020.55</v>
      </c>
      <c r="AL120" s="15">
        <f t="shared" si="10"/>
        <v>239640.53</v>
      </c>
      <c r="AM120" s="16">
        <f t="shared" si="11"/>
        <v>322483.39999999997</v>
      </c>
      <c r="AN120" s="26">
        <f t="shared" si="12"/>
        <v>-82842.869999999966</v>
      </c>
    </row>
    <row r="121" spans="1:40" x14ac:dyDescent="0.25">
      <c r="A121" t="s">
        <v>553</v>
      </c>
      <c r="B121" t="s">
        <v>554</v>
      </c>
      <c r="C121" s="71">
        <v>2671</v>
      </c>
      <c r="D121" s="58" t="s">
        <v>1368</v>
      </c>
      <c r="E121" t="s">
        <v>3303</v>
      </c>
      <c r="F121" s="301">
        <v>204543.23</v>
      </c>
      <c r="G121" s="301">
        <v>0</v>
      </c>
      <c r="H121" s="301">
        <v>44952.19</v>
      </c>
      <c r="J121">
        <v>580007.51</v>
      </c>
      <c r="K121">
        <v>223957.14</v>
      </c>
      <c r="P121" s="301">
        <v>251395</v>
      </c>
      <c r="Q121" s="301">
        <v>199</v>
      </c>
      <c r="T121">
        <v>-1330097.3500000001</v>
      </c>
      <c r="U121">
        <v>2272032.2400000002</v>
      </c>
      <c r="V121" s="301">
        <v>57288.08</v>
      </c>
      <c r="Z121" s="301">
        <v>186009.60000000001</v>
      </c>
      <c r="AB121">
        <v>214287.6</v>
      </c>
      <c r="AE121">
        <v>109560.48</v>
      </c>
      <c r="AF121">
        <v>32071.42</v>
      </c>
      <c r="AI121" s="76">
        <f t="shared" si="7"/>
        <v>249495.42</v>
      </c>
      <c r="AJ121" s="31">
        <f t="shared" si="8"/>
        <v>251594</v>
      </c>
      <c r="AK121" s="21">
        <f t="shared" si="9"/>
        <v>-2098.5799999999872</v>
      </c>
      <c r="AL121" s="15">
        <f t="shared" si="10"/>
        <v>243297.68</v>
      </c>
      <c r="AM121" s="16">
        <f t="shared" si="11"/>
        <v>355919.5</v>
      </c>
      <c r="AN121" s="26">
        <f t="shared" si="12"/>
        <v>-112621.82</v>
      </c>
    </row>
    <row r="122" spans="1:40" x14ac:dyDescent="0.25">
      <c r="A122" t="s">
        <v>553</v>
      </c>
      <c r="B122" t="s">
        <v>554</v>
      </c>
      <c r="C122" s="71">
        <v>1913</v>
      </c>
      <c r="D122" s="58" t="s">
        <v>1369</v>
      </c>
      <c r="E122" t="s">
        <v>3304</v>
      </c>
      <c r="F122" s="301">
        <v>67965.16</v>
      </c>
      <c r="G122" s="301">
        <v>0</v>
      </c>
      <c r="H122" s="301">
        <v>257077.12</v>
      </c>
      <c r="J122">
        <v>247702.07</v>
      </c>
      <c r="K122">
        <v>13288.64</v>
      </c>
      <c r="O122" s="301">
        <v>5000</v>
      </c>
      <c r="Q122" s="301">
        <v>705</v>
      </c>
      <c r="T122">
        <v>-1078900.8899999999</v>
      </c>
      <c r="U122">
        <v>1679735.01</v>
      </c>
      <c r="V122" s="301">
        <v>24103.89</v>
      </c>
      <c r="W122" s="301">
        <v>108000</v>
      </c>
      <c r="Z122" s="301">
        <v>87720</v>
      </c>
      <c r="AB122">
        <v>123882</v>
      </c>
      <c r="AE122">
        <v>32726.07</v>
      </c>
      <c r="AF122">
        <v>40016.839999999997</v>
      </c>
      <c r="AI122" s="76">
        <f t="shared" si="7"/>
        <v>325042.28000000003</v>
      </c>
      <c r="AJ122" s="31">
        <f t="shared" si="8"/>
        <v>5705</v>
      </c>
      <c r="AK122" s="21">
        <f t="shared" si="9"/>
        <v>319337.28000000003</v>
      </c>
      <c r="AL122" s="15">
        <f t="shared" si="10"/>
        <v>219823.89</v>
      </c>
      <c r="AM122" s="16">
        <f t="shared" si="11"/>
        <v>196624.91</v>
      </c>
      <c r="AN122" s="26">
        <f t="shared" si="12"/>
        <v>23198.98000000001</v>
      </c>
    </row>
    <row r="123" spans="1:40" x14ac:dyDescent="0.25">
      <c r="A123" t="s">
        <v>553</v>
      </c>
      <c r="B123" t="s">
        <v>554</v>
      </c>
      <c r="C123" s="71">
        <v>2409</v>
      </c>
      <c r="D123" s="58" t="s">
        <v>1370</v>
      </c>
      <c r="E123" t="s">
        <v>3305</v>
      </c>
      <c r="F123" s="301">
        <v>402802.19</v>
      </c>
      <c r="G123" s="301">
        <v>0</v>
      </c>
      <c r="H123" s="301">
        <v>51061.99</v>
      </c>
      <c r="J123">
        <v>-40462.82</v>
      </c>
      <c r="K123">
        <v>130773.01</v>
      </c>
      <c r="Q123" s="301">
        <v>205.61</v>
      </c>
      <c r="T123">
        <v>-1241478.57</v>
      </c>
      <c r="U123">
        <v>1611506.92</v>
      </c>
      <c r="V123" s="301">
        <v>42769.32</v>
      </c>
      <c r="W123" s="301">
        <v>277000</v>
      </c>
      <c r="Z123" s="301">
        <v>195760</v>
      </c>
      <c r="AB123">
        <v>234053</v>
      </c>
      <c r="AE123">
        <v>41000.74</v>
      </c>
      <c r="AF123">
        <v>20527.169999999998</v>
      </c>
      <c r="AI123" s="76">
        <f t="shared" si="7"/>
        <v>453864.18</v>
      </c>
      <c r="AJ123" s="31">
        <f t="shared" si="8"/>
        <v>205.61</v>
      </c>
      <c r="AK123" s="21">
        <f t="shared" si="9"/>
        <v>453658.57</v>
      </c>
      <c r="AL123" s="15">
        <f t="shared" si="10"/>
        <v>515529.32</v>
      </c>
      <c r="AM123" s="16">
        <f t="shared" si="11"/>
        <v>295580.90999999997</v>
      </c>
      <c r="AN123" s="26">
        <f t="shared" si="12"/>
        <v>219948.41000000003</v>
      </c>
    </row>
    <row r="124" spans="1:40" x14ac:dyDescent="0.25">
      <c r="A124" t="s">
        <v>553</v>
      </c>
      <c r="B124" t="s">
        <v>554</v>
      </c>
      <c r="C124" s="71">
        <v>1702</v>
      </c>
      <c r="D124" s="58" t="s">
        <v>1371</v>
      </c>
      <c r="E124" t="s">
        <v>3306</v>
      </c>
      <c r="F124" s="301">
        <v>114433.82</v>
      </c>
      <c r="G124" s="301">
        <v>85027.46</v>
      </c>
      <c r="H124" s="301">
        <v>278969.46000000002</v>
      </c>
      <c r="J124">
        <v>-15539.6</v>
      </c>
      <c r="K124">
        <v>506988.05</v>
      </c>
      <c r="N124" s="301">
        <v>59800</v>
      </c>
      <c r="Q124" s="301">
        <v>1906.34</v>
      </c>
      <c r="T124">
        <v>323510.74</v>
      </c>
      <c r="U124">
        <v>667875.67000000004</v>
      </c>
      <c r="V124" s="301">
        <v>18592.490000000002</v>
      </c>
      <c r="Z124" s="301">
        <v>37327.199999999997</v>
      </c>
      <c r="AB124">
        <v>53087.199999999997</v>
      </c>
      <c r="AE124">
        <v>43192.61</v>
      </c>
      <c r="AF124">
        <v>12228.44</v>
      </c>
      <c r="AI124" s="76">
        <f t="shared" si="7"/>
        <v>478430.74000000005</v>
      </c>
      <c r="AJ124" s="31">
        <f t="shared" si="8"/>
        <v>61706.34</v>
      </c>
      <c r="AK124" s="21">
        <f t="shared" si="9"/>
        <v>416724.4</v>
      </c>
      <c r="AL124" s="15">
        <f t="shared" si="10"/>
        <v>55919.69</v>
      </c>
      <c r="AM124" s="16">
        <f t="shared" si="11"/>
        <v>108508.25</v>
      </c>
      <c r="AN124" s="26">
        <f t="shared" si="12"/>
        <v>-52588.56</v>
      </c>
    </row>
    <row r="125" spans="1:40" x14ac:dyDescent="0.25">
      <c r="A125" t="s">
        <v>553</v>
      </c>
      <c r="B125" t="s">
        <v>554</v>
      </c>
      <c r="C125" s="71">
        <v>2179</v>
      </c>
      <c r="D125" s="58" t="s">
        <v>1372</v>
      </c>
      <c r="E125" t="s">
        <v>3307</v>
      </c>
      <c r="F125" s="301">
        <v>124194.54</v>
      </c>
      <c r="G125" s="301">
        <v>0</v>
      </c>
      <c r="H125" s="301">
        <v>39344.25</v>
      </c>
      <c r="J125">
        <v>576213.29</v>
      </c>
      <c r="K125">
        <v>253509.73</v>
      </c>
      <c r="L125">
        <v>1</v>
      </c>
      <c r="O125" s="301">
        <v>440</v>
      </c>
      <c r="Q125" s="301">
        <v>-1754.37</v>
      </c>
      <c r="T125">
        <v>459354.27</v>
      </c>
      <c r="U125">
        <v>654977.96</v>
      </c>
      <c r="V125" s="301">
        <v>39819.480000000003</v>
      </c>
      <c r="Z125" s="301">
        <v>165026.70000000001</v>
      </c>
      <c r="AB125">
        <v>203546.7</v>
      </c>
      <c r="AE125">
        <v>67254.320000000007</v>
      </c>
      <c r="AF125">
        <v>39145.21</v>
      </c>
      <c r="AI125" s="76">
        <f t="shared" si="7"/>
        <v>163538.78999999998</v>
      </c>
      <c r="AJ125" s="31">
        <f t="shared" si="8"/>
        <v>-1314.37</v>
      </c>
      <c r="AK125" s="21">
        <f t="shared" si="9"/>
        <v>164853.15999999997</v>
      </c>
      <c r="AL125" s="15">
        <f t="shared" si="10"/>
        <v>204846.18000000002</v>
      </c>
      <c r="AM125" s="16">
        <f t="shared" si="11"/>
        <v>309946.23000000004</v>
      </c>
      <c r="AN125" s="26">
        <f t="shared" si="12"/>
        <v>-105100.05000000002</v>
      </c>
    </row>
    <row r="126" spans="1:40" x14ac:dyDescent="0.25">
      <c r="A126" t="s">
        <v>557</v>
      </c>
      <c r="B126" t="s">
        <v>558</v>
      </c>
      <c r="C126" s="71">
        <v>3793</v>
      </c>
      <c r="D126" s="58" t="s">
        <v>1373</v>
      </c>
      <c r="E126" t="s">
        <v>3308</v>
      </c>
      <c r="F126" s="301">
        <v>399214.37</v>
      </c>
      <c r="G126" s="301">
        <v>0</v>
      </c>
      <c r="H126" s="301">
        <v>207515.64</v>
      </c>
      <c r="J126">
        <v>155270.13</v>
      </c>
      <c r="K126">
        <v>117511.67</v>
      </c>
      <c r="Q126" s="301">
        <v>0</v>
      </c>
      <c r="T126">
        <v>-2296779.96</v>
      </c>
      <c r="U126">
        <v>3175397.16</v>
      </c>
      <c r="V126" s="301">
        <v>155313.82</v>
      </c>
      <c r="X126" s="301">
        <v>2.42</v>
      </c>
      <c r="Z126" s="301">
        <v>308480</v>
      </c>
      <c r="AB126">
        <v>366798</v>
      </c>
      <c r="AE126">
        <v>63325.84</v>
      </c>
      <c r="AF126">
        <v>24377.79</v>
      </c>
      <c r="AI126" s="76">
        <f t="shared" si="7"/>
        <v>606730.01</v>
      </c>
      <c r="AJ126" s="31">
        <f t="shared" si="8"/>
        <v>0</v>
      </c>
      <c r="AK126" s="21">
        <f t="shared" si="9"/>
        <v>606730.01</v>
      </c>
      <c r="AL126" s="15">
        <f t="shared" si="10"/>
        <v>463796.24</v>
      </c>
      <c r="AM126" s="16">
        <f t="shared" si="11"/>
        <v>454501.62999999995</v>
      </c>
      <c r="AN126" s="26">
        <f t="shared" si="12"/>
        <v>9294.6100000000442</v>
      </c>
    </row>
    <row r="127" spans="1:40" x14ac:dyDescent="0.25">
      <c r="A127" t="s">
        <v>557</v>
      </c>
      <c r="B127" t="s">
        <v>558</v>
      </c>
      <c r="C127" s="71">
        <v>1435</v>
      </c>
      <c r="D127" s="58" t="s">
        <v>1374</v>
      </c>
      <c r="E127" t="s">
        <v>3309</v>
      </c>
      <c r="F127" s="301">
        <v>290798.28000000003</v>
      </c>
      <c r="G127" s="301">
        <v>7000</v>
      </c>
      <c r="H127" s="301">
        <v>117726.01</v>
      </c>
      <c r="J127">
        <v>88758.64</v>
      </c>
      <c r="K127">
        <v>76468.009999999995</v>
      </c>
      <c r="Q127" s="301">
        <v>0</v>
      </c>
      <c r="T127">
        <v>-636130.38</v>
      </c>
      <c r="U127">
        <v>1191484.79</v>
      </c>
      <c r="V127" s="301">
        <v>91400.72</v>
      </c>
      <c r="X127" s="301">
        <v>0.43</v>
      </c>
      <c r="Z127" s="301">
        <v>169480</v>
      </c>
      <c r="AA127" s="301">
        <v>71820</v>
      </c>
      <c r="AB127">
        <v>237212</v>
      </c>
      <c r="AE127">
        <v>25976.2</v>
      </c>
      <c r="AF127">
        <v>13516.42</v>
      </c>
      <c r="AI127" s="76">
        <f t="shared" si="7"/>
        <v>415524.29000000004</v>
      </c>
      <c r="AJ127" s="31">
        <f t="shared" si="8"/>
        <v>0</v>
      </c>
      <c r="AK127" s="21">
        <f t="shared" si="9"/>
        <v>415524.29000000004</v>
      </c>
      <c r="AL127" s="15">
        <f t="shared" si="10"/>
        <v>332701.15000000002</v>
      </c>
      <c r="AM127" s="16">
        <f t="shared" si="11"/>
        <v>276704.62</v>
      </c>
      <c r="AN127" s="26">
        <f t="shared" si="12"/>
        <v>55996.530000000028</v>
      </c>
    </row>
    <row r="128" spans="1:40" x14ac:dyDescent="0.25">
      <c r="A128" t="s">
        <v>557</v>
      </c>
      <c r="B128" t="s">
        <v>558</v>
      </c>
      <c r="C128" s="71">
        <v>1980</v>
      </c>
      <c r="D128" s="58" t="s">
        <v>1375</v>
      </c>
      <c r="E128" t="s">
        <v>3310</v>
      </c>
      <c r="F128" s="301">
        <v>503258.85</v>
      </c>
      <c r="G128" s="301">
        <v>0</v>
      </c>
      <c r="H128" s="301">
        <v>310308.92</v>
      </c>
      <c r="J128">
        <v>2192833.31</v>
      </c>
      <c r="K128">
        <v>109609.88</v>
      </c>
      <c r="Q128" s="301">
        <v>0</v>
      </c>
      <c r="T128">
        <v>2190259.27</v>
      </c>
      <c r="U128">
        <v>918887.6</v>
      </c>
      <c r="V128" s="301">
        <v>93661.77</v>
      </c>
      <c r="Z128" s="301">
        <v>317340</v>
      </c>
      <c r="AA128" s="301">
        <v>71160</v>
      </c>
      <c r="AB128">
        <v>383806</v>
      </c>
      <c r="AE128">
        <v>37458.43</v>
      </c>
      <c r="AF128">
        <v>32283.25</v>
      </c>
      <c r="AI128" s="76">
        <f t="shared" si="7"/>
        <v>813567.77</v>
      </c>
      <c r="AJ128" s="31">
        <f t="shared" si="8"/>
        <v>0</v>
      </c>
      <c r="AK128" s="21">
        <f t="shared" si="9"/>
        <v>813567.77</v>
      </c>
      <c r="AL128" s="15">
        <f t="shared" si="10"/>
        <v>482161.77</v>
      </c>
      <c r="AM128" s="16">
        <f t="shared" si="11"/>
        <v>453547.68</v>
      </c>
      <c r="AN128" s="26">
        <f t="shared" si="12"/>
        <v>28614.090000000026</v>
      </c>
    </row>
    <row r="129" spans="1:40" x14ac:dyDescent="0.25">
      <c r="A129" t="s">
        <v>557</v>
      </c>
      <c r="B129" t="s">
        <v>558</v>
      </c>
      <c r="C129" s="71">
        <v>2225</v>
      </c>
      <c r="D129" s="58" t="s">
        <v>1376</v>
      </c>
      <c r="E129" t="s">
        <v>3311</v>
      </c>
      <c r="F129" s="301">
        <v>250325.71</v>
      </c>
      <c r="G129" s="301">
        <v>0</v>
      </c>
      <c r="H129" s="301">
        <v>40250.74</v>
      </c>
      <c r="J129">
        <v>83123.289999999994</v>
      </c>
      <c r="K129">
        <v>146727.24</v>
      </c>
      <c r="Q129" s="301">
        <v>0</v>
      </c>
      <c r="T129">
        <v>-1315124.06</v>
      </c>
      <c r="U129">
        <v>1855787.89</v>
      </c>
      <c r="V129" s="301">
        <v>122476.06</v>
      </c>
      <c r="Z129" s="301">
        <v>192420</v>
      </c>
      <c r="AA129" s="301">
        <v>68040</v>
      </c>
      <c r="AB129">
        <v>256176</v>
      </c>
      <c r="AE129">
        <v>59951.42</v>
      </c>
      <c r="AF129">
        <v>9915.49</v>
      </c>
      <c r="AI129" s="76">
        <f t="shared" si="7"/>
        <v>290576.45</v>
      </c>
      <c r="AJ129" s="31">
        <f t="shared" si="8"/>
        <v>0</v>
      </c>
      <c r="AK129" s="21">
        <f t="shared" si="9"/>
        <v>290576.45</v>
      </c>
      <c r="AL129" s="15">
        <f t="shared" si="10"/>
        <v>382936.06</v>
      </c>
      <c r="AM129" s="16">
        <f t="shared" si="11"/>
        <v>326042.90999999997</v>
      </c>
      <c r="AN129" s="26">
        <f t="shared" si="12"/>
        <v>56893.150000000023</v>
      </c>
    </row>
    <row r="130" spans="1:40" x14ac:dyDescent="0.25">
      <c r="A130" t="s">
        <v>557</v>
      </c>
      <c r="B130" t="s">
        <v>558</v>
      </c>
      <c r="C130" s="71">
        <v>2531</v>
      </c>
      <c r="D130" s="58" t="s">
        <v>1377</v>
      </c>
      <c r="E130" t="s">
        <v>3312</v>
      </c>
      <c r="F130" s="301">
        <v>323879.37</v>
      </c>
      <c r="G130" s="301">
        <v>0</v>
      </c>
      <c r="H130" s="301">
        <v>80245.34</v>
      </c>
      <c r="J130">
        <v>315500.03000000003</v>
      </c>
      <c r="K130">
        <v>217193.83</v>
      </c>
      <c r="Q130" s="301">
        <v>0</v>
      </c>
      <c r="T130">
        <v>-499173.19</v>
      </c>
      <c r="U130">
        <v>1498231.3</v>
      </c>
      <c r="V130" s="301">
        <v>72392.42</v>
      </c>
      <c r="X130" s="301">
        <v>425.94</v>
      </c>
      <c r="AB130">
        <v>20510</v>
      </c>
      <c r="AE130">
        <v>88593.58</v>
      </c>
      <c r="AF130">
        <v>11229.32</v>
      </c>
      <c r="AI130" s="76">
        <f t="shared" si="7"/>
        <v>404124.70999999996</v>
      </c>
      <c r="AJ130" s="31">
        <f t="shared" si="8"/>
        <v>0</v>
      </c>
      <c r="AK130" s="21">
        <f t="shared" si="9"/>
        <v>404124.70999999996</v>
      </c>
      <c r="AL130" s="15">
        <f t="shared" si="10"/>
        <v>72818.36</v>
      </c>
      <c r="AM130" s="16">
        <f t="shared" si="11"/>
        <v>120332.9</v>
      </c>
      <c r="AN130" s="26">
        <f t="shared" si="12"/>
        <v>-47514.539999999994</v>
      </c>
    </row>
    <row r="131" spans="1:40" x14ac:dyDescent="0.25">
      <c r="A131" t="s">
        <v>557</v>
      </c>
      <c r="B131" t="s">
        <v>558</v>
      </c>
      <c r="C131" s="71">
        <v>3452</v>
      </c>
      <c r="D131" s="58" t="s">
        <v>1378</v>
      </c>
      <c r="E131" t="s">
        <v>3313</v>
      </c>
      <c r="F131" s="301">
        <v>597513.77</v>
      </c>
      <c r="H131" s="301">
        <v>104485.8</v>
      </c>
      <c r="J131">
        <v>286539.42</v>
      </c>
      <c r="K131">
        <v>20410.580000000002</v>
      </c>
      <c r="Q131" s="301">
        <v>0</v>
      </c>
      <c r="T131">
        <v>-1303059.17</v>
      </c>
      <c r="U131">
        <v>2202136.4300000002</v>
      </c>
      <c r="V131" s="301">
        <v>232542</v>
      </c>
      <c r="Z131" s="301">
        <v>340198</v>
      </c>
      <c r="AB131">
        <v>381762</v>
      </c>
      <c r="AE131">
        <v>42715.97</v>
      </c>
      <c r="AF131">
        <v>11849.72</v>
      </c>
      <c r="AI131" s="76">
        <f t="shared" si="7"/>
        <v>701999.57000000007</v>
      </c>
      <c r="AJ131" s="31">
        <f t="shared" si="8"/>
        <v>0</v>
      </c>
      <c r="AK131" s="21">
        <f t="shared" si="9"/>
        <v>701999.57000000007</v>
      </c>
      <c r="AL131" s="15">
        <f t="shared" si="10"/>
        <v>572740</v>
      </c>
      <c r="AM131" s="16">
        <f t="shared" si="11"/>
        <v>436327.68999999994</v>
      </c>
      <c r="AN131" s="26">
        <f t="shared" si="12"/>
        <v>136412.31000000006</v>
      </c>
    </row>
    <row r="132" spans="1:40" x14ac:dyDescent="0.25">
      <c r="A132" t="s">
        <v>557</v>
      </c>
      <c r="B132" t="s">
        <v>558</v>
      </c>
      <c r="C132" s="71">
        <v>3453</v>
      </c>
      <c r="D132" s="58" t="s">
        <v>1379</v>
      </c>
      <c r="E132" t="s">
        <v>3314</v>
      </c>
      <c r="F132" s="301">
        <v>628606.47</v>
      </c>
      <c r="G132" s="301">
        <v>0</v>
      </c>
      <c r="H132" s="301">
        <v>4478.03</v>
      </c>
      <c r="J132">
        <v>2038663.49</v>
      </c>
      <c r="K132">
        <v>999620.98</v>
      </c>
      <c r="Q132" s="301">
        <v>2135</v>
      </c>
      <c r="T132">
        <v>2947556.6</v>
      </c>
      <c r="U132">
        <v>655276.54</v>
      </c>
      <c r="V132" s="301">
        <v>196783.8</v>
      </c>
      <c r="Z132" s="301">
        <v>268400</v>
      </c>
      <c r="AA132" s="301">
        <v>77160</v>
      </c>
      <c r="AB132">
        <v>332849</v>
      </c>
      <c r="AC132">
        <v>320</v>
      </c>
      <c r="AD132">
        <v>3900</v>
      </c>
      <c r="AE132">
        <v>49398.2</v>
      </c>
      <c r="AF132">
        <v>91275.77</v>
      </c>
      <c r="AI132" s="76">
        <f t="shared" si="7"/>
        <v>633084.5</v>
      </c>
      <c r="AJ132" s="31">
        <f t="shared" si="8"/>
        <v>2135</v>
      </c>
      <c r="AK132" s="21">
        <f t="shared" si="9"/>
        <v>630949.5</v>
      </c>
      <c r="AL132" s="15">
        <f t="shared" si="10"/>
        <v>542343.80000000005</v>
      </c>
      <c r="AM132" s="16">
        <f t="shared" si="11"/>
        <v>477742.97000000003</v>
      </c>
      <c r="AN132" s="26">
        <f t="shared" si="12"/>
        <v>64600.830000000016</v>
      </c>
    </row>
    <row r="133" spans="1:40" x14ac:dyDescent="0.25">
      <c r="A133" t="s">
        <v>557</v>
      </c>
      <c r="B133" t="s">
        <v>558</v>
      </c>
      <c r="C133" s="71">
        <v>3635</v>
      </c>
      <c r="D133" s="58" t="s">
        <v>1380</v>
      </c>
      <c r="E133" t="s">
        <v>3315</v>
      </c>
      <c r="F133" s="301">
        <v>487664.58</v>
      </c>
      <c r="G133" s="301">
        <v>39900</v>
      </c>
      <c r="H133" s="301">
        <v>176318.45</v>
      </c>
      <c r="J133">
        <v>1261675</v>
      </c>
      <c r="K133">
        <v>123551.34</v>
      </c>
      <c r="Q133" s="301">
        <v>489</v>
      </c>
      <c r="T133">
        <v>171022.19</v>
      </c>
      <c r="U133">
        <v>1904716.16</v>
      </c>
      <c r="V133" s="301">
        <v>131635.01</v>
      </c>
      <c r="Z133" s="301">
        <v>289640</v>
      </c>
      <c r="AB133">
        <v>345654</v>
      </c>
      <c r="AE133">
        <v>64314.04</v>
      </c>
      <c r="AF133">
        <v>30239.95</v>
      </c>
      <c r="AI133" s="76">
        <f t="shared" ref="AI133:AI154" si="13">SUM(F133:I133)</f>
        <v>703883.03</v>
      </c>
      <c r="AJ133" s="31">
        <f t="shared" ref="AJ133:AJ154" si="14">SUM(N133:Q133)</f>
        <v>489</v>
      </c>
      <c r="AK133" s="21">
        <f t="shared" ref="AK133:AK154" si="15">AI133-AJ133</f>
        <v>703394.03</v>
      </c>
      <c r="AL133" s="15">
        <f t="shared" ref="AL133:AL154" si="16">SUM(V133:AA133)</f>
        <v>421275.01</v>
      </c>
      <c r="AM133" s="16">
        <f t="shared" ref="AM133:AM154" si="17">SUM(AB133:AH133)</f>
        <v>440207.99</v>
      </c>
      <c r="AN133" s="26">
        <f t="shared" ref="AN133:AN154" si="18">AL133-AM133</f>
        <v>-18932.979999999981</v>
      </c>
    </row>
    <row r="134" spans="1:40" x14ac:dyDescent="0.25">
      <c r="A134" t="s">
        <v>557</v>
      </c>
      <c r="B134" t="s">
        <v>558</v>
      </c>
      <c r="C134" s="71">
        <v>4256</v>
      </c>
      <c r="D134" s="58" t="s">
        <v>1381</v>
      </c>
      <c r="E134" t="s">
        <v>3316</v>
      </c>
      <c r="F134" s="301">
        <v>369958.06</v>
      </c>
      <c r="G134" s="301">
        <v>0</v>
      </c>
      <c r="H134" s="301">
        <v>173498.48</v>
      </c>
      <c r="J134">
        <v>195768.6</v>
      </c>
      <c r="K134">
        <v>335524.32</v>
      </c>
      <c r="Q134" s="301">
        <v>0</v>
      </c>
      <c r="T134">
        <v>-1283422.73</v>
      </c>
      <c r="U134">
        <v>2482221.21</v>
      </c>
      <c r="V134" s="301">
        <v>86270.55</v>
      </c>
      <c r="Z134" s="301">
        <v>267480</v>
      </c>
      <c r="AB134">
        <v>331549</v>
      </c>
      <c r="AE134">
        <v>83208.41</v>
      </c>
      <c r="AF134">
        <v>34842.160000000003</v>
      </c>
      <c r="AI134" s="76">
        <f t="shared" si="13"/>
        <v>543456.54</v>
      </c>
      <c r="AJ134" s="31">
        <f t="shared" si="14"/>
        <v>0</v>
      </c>
      <c r="AK134" s="21">
        <f t="shared" si="15"/>
        <v>543456.54</v>
      </c>
      <c r="AL134" s="15">
        <f t="shared" si="16"/>
        <v>353750.55</v>
      </c>
      <c r="AM134" s="16">
        <f t="shared" si="17"/>
        <v>449599.57000000007</v>
      </c>
      <c r="AN134" s="26">
        <f t="shared" si="18"/>
        <v>-95849.020000000077</v>
      </c>
    </row>
    <row r="135" spans="1:40" x14ac:dyDescent="0.25">
      <c r="A135" t="s">
        <v>561</v>
      </c>
      <c r="B135" t="s">
        <v>562</v>
      </c>
      <c r="C135" s="71">
        <v>2177</v>
      </c>
      <c r="D135" s="58" t="s">
        <v>1382</v>
      </c>
      <c r="E135" t="s">
        <v>3317</v>
      </c>
      <c r="F135" s="301">
        <v>156215.35999999999</v>
      </c>
      <c r="G135" s="301">
        <v>0</v>
      </c>
      <c r="H135" s="301">
        <v>127923.84</v>
      </c>
      <c r="J135">
        <v>546038.87</v>
      </c>
      <c r="K135">
        <v>26580.49</v>
      </c>
      <c r="Q135" s="301">
        <v>1143</v>
      </c>
      <c r="T135">
        <v>-2670949.9900000002</v>
      </c>
      <c r="U135">
        <v>3637434.23</v>
      </c>
      <c r="V135" s="301">
        <v>10438.85</v>
      </c>
      <c r="Z135" s="301">
        <v>248000</v>
      </c>
      <c r="AB135">
        <v>268555</v>
      </c>
      <c r="AE135">
        <v>34666.51</v>
      </c>
      <c r="AF135">
        <v>23286.02</v>
      </c>
      <c r="AI135" s="76">
        <f t="shared" si="13"/>
        <v>284139.19999999995</v>
      </c>
      <c r="AJ135" s="31">
        <f t="shared" si="14"/>
        <v>1143</v>
      </c>
      <c r="AK135" s="21">
        <f t="shared" si="15"/>
        <v>282996.19999999995</v>
      </c>
      <c r="AL135" s="15">
        <f t="shared" si="16"/>
        <v>258438.85</v>
      </c>
      <c r="AM135" s="16">
        <f t="shared" si="17"/>
        <v>326507.53000000003</v>
      </c>
      <c r="AN135" s="26">
        <f t="shared" si="18"/>
        <v>-68068.680000000022</v>
      </c>
    </row>
    <row r="136" spans="1:40" x14ac:dyDescent="0.25">
      <c r="A136" t="s">
        <v>561</v>
      </c>
      <c r="B136" t="s">
        <v>562</v>
      </c>
      <c r="C136" s="71">
        <v>3300</v>
      </c>
      <c r="D136" s="58" t="s">
        <v>1383</v>
      </c>
      <c r="E136" t="s">
        <v>3318</v>
      </c>
      <c r="F136" s="301">
        <v>111862.17</v>
      </c>
      <c r="G136" s="301">
        <v>28930</v>
      </c>
      <c r="H136" s="301">
        <v>707641.23</v>
      </c>
      <c r="J136">
        <v>1910845.42</v>
      </c>
      <c r="K136">
        <v>14722.96</v>
      </c>
      <c r="Q136" s="301">
        <v>0</v>
      </c>
      <c r="T136">
        <v>2940892.88</v>
      </c>
      <c r="V136" s="301">
        <v>6952.69</v>
      </c>
      <c r="Z136" s="301">
        <v>199884</v>
      </c>
      <c r="AB136">
        <v>222597</v>
      </c>
      <c r="AE136">
        <v>43070.58</v>
      </c>
      <c r="AF136">
        <v>29610.31</v>
      </c>
      <c r="AI136" s="76">
        <f t="shared" si="13"/>
        <v>848433.39999999991</v>
      </c>
      <c r="AJ136" s="31">
        <f t="shared" si="14"/>
        <v>0</v>
      </c>
      <c r="AK136" s="21">
        <f t="shared" si="15"/>
        <v>848433.39999999991</v>
      </c>
      <c r="AL136" s="15">
        <f t="shared" si="16"/>
        <v>206836.69</v>
      </c>
      <c r="AM136" s="16">
        <f t="shared" si="17"/>
        <v>295277.89</v>
      </c>
      <c r="AN136" s="26">
        <f t="shared" si="18"/>
        <v>-88441.200000000012</v>
      </c>
    </row>
    <row r="137" spans="1:40" x14ac:dyDescent="0.25">
      <c r="A137" t="s">
        <v>561</v>
      </c>
      <c r="B137" t="s">
        <v>562</v>
      </c>
      <c r="C137" s="71">
        <v>1172</v>
      </c>
      <c r="D137" s="58" t="s">
        <v>1384</v>
      </c>
      <c r="E137" t="s">
        <v>3319</v>
      </c>
      <c r="F137" s="301">
        <v>310566.78999999998</v>
      </c>
      <c r="G137" s="301">
        <v>0</v>
      </c>
      <c r="H137" s="301">
        <v>210336.89</v>
      </c>
      <c r="J137">
        <v>114424.13</v>
      </c>
      <c r="K137">
        <v>295551.68</v>
      </c>
      <c r="Q137" s="301">
        <v>454</v>
      </c>
      <c r="T137">
        <v>616369.17000000004</v>
      </c>
      <c r="U137">
        <v>431249.19</v>
      </c>
      <c r="V137" s="301">
        <v>2964.72</v>
      </c>
      <c r="AB137">
        <v>42301</v>
      </c>
      <c r="AE137">
        <v>21156.59</v>
      </c>
      <c r="AI137" s="76">
        <f t="shared" si="13"/>
        <v>520903.67999999999</v>
      </c>
      <c r="AJ137" s="31">
        <f t="shared" si="14"/>
        <v>454</v>
      </c>
      <c r="AK137" s="21">
        <f t="shared" si="15"/>
        <v>520449.68</v>
      </c>
      <c r="AL137" s="15">
        <f t="shared" si="16"/>
        <v>2964.72</v>
      </c>
      <c r="AM137" s="16">
        <f t="shared" si="17"/>
        <v>63457.59</v>
      </c>
      <c r="AN137" s="26">
        <f t="shared" si="18"/>
        <v>-60492.869999999995</v>
      </c>
    </row>
    <row r="138" spans="1:40" x14ac:dyDescent="0.25">
      <c r="A138" t="s">
        <v>561</v>
      </c>
      <c r="B138" t="s">
        <v>562</v>
      </c>
      <c r="C138" s="71">
        <v>2177</v>
      </c>
      <c r="D138" s="58" t="s">
        <v>1385</v>
      </c>
      <c r="E138" t="s">
        <v>3320</v>
      </c>
      <c r="F138" s="301">
        <v>93040.82</v>
      </c>
      <c r="G138" s="301">
        <v>0</v>
      </c>
      <c r="H138" s="301">
        <v>550020.39</v>
      </c>
      <c r="J138">
        <v>68254</v>
      </c>
      <c r="K138">
        <v>145388.18</v>
      </c>
      <c r="Q138" s="301">
        <v>0</v>
      </c>
      <c r="T138">
        <v>929102.6</v>
      </c>
      <c r="V138" s="301">
        <v>27701.68</v>
      </c>
      <c r="AB138">
        <v>19694</v>
      </c>
      <c r="AE138">
        <v>58356.89</v>
      </c>
      <c r="AI138" s="76">
        <f t="shared" si="13"/>
        <v>643061.21</v>
      </c>
      <c r="AJ138" s="31">
        <f t="shared" si="14"/>
        <v>0</v>
      </c>
      <c r="AK138" s="21">
        <f t="shared" si="15"/>
        <v>643061.21</v>
      </c>
      <c r="AL138" s="15">
        <f t="shared" si="16"/>
        <v>27701.68</v>
      </c>
      <c r="AM138" s="16">
        <f t="shared" si="17"/>
        <v>78050.89</v>
      </c>
      <c r="AN138" s="26">
        <f t="shared" si="18"/>
        <v>-50349.21</v>
      </c>
    </row>
    <row r="139" spans="1:40" x14ac:dyDescent="0.25">
      <c r="A139" t="s">
        <v>561</v>
      </c>
      <c r="B139" t="s">
        <v>562</v>
      </c>
      <c r="C139" s="71">
        <v>4986</v>
      </c>
      <c r="D139" s="58" t="s">
        <v>1386</v>
      </c>
      <c r="E139" t="s">
        <v>3321</v>
      </c>
      <c r="F139" s="301">
        <v>517361.27</v>
      </c>
      <c r="G139" s="301">
        <v>0</v>
      </c>
      <c r="H139" s="301">
        <v>425637.45</v>
      </c>
      <c r="J139">
        <v>117011.23</v>
      </c>
      <c r="K139">
        <v>369952.71</v>
      </c>
      <c r="O139" s="301">
        <v>14500</v>
      </c>
      <c r="Q139" s="301">
        <v>3.9</v>
      </c>
      <c r="T139">
        <v>1138884.8600000001</v>
      </c>
      <c r="U139">
        <v>343312.84</v>
      </c>
      <c r="V139" s="301">
        <v>76988.73</v>
      </c>
      <c r="X139" s="301">
        <v>943.16</v>
      </c>
      <c r="Z139" s="301">
        <v>292860</v>
      </c>
      <c r="AB139">
        <v>331094</v>
      </c>
      <c r="AE139">
        <v>33811.61</v>
      </c>
      <c r="AF139">
        <v>5225.22</v>
      </c>
      <c r="AI139" s="76">
        <f t="shared" si="13"/>
        <v>942998.72</v>
      </c>
      <c r="AJ139" s="31">
        <f t="shared" si="14"/>
        <v>14503.9</v>
      </c>
      <c r="AK139" s="21">
        <f t="shared" si="15"/>
        <v>928494.82</v>
      </c>
      <c r="AL139" s="15">
        <f t="shared" si="16"/>
        <v>370791.89</v>
      </c>
      <c r="AM139" s="16">
        <f t="shared" si="17"/>
        <v>370130.82999999996</v>
      </c>
      <c r="AN139" s="26">
        <f t="shared" si="18"/>
        <v>661.06000000005588</v>
      </c>
    </row>
    <row r="140" spans="1:40" x14ac:dyDescent="0.25">
      <c r="A140" t="s">
        <v>561</v>
      </c>
      <c r="B140" t="s">
        <v>562</v>
      </c>
      <c r="C140" s="71">
        <v>4194</v>
      </c>
      <c r="D140" s="58" t="s">
        <v>1387</v>
      </c>
      <c r="E140" t="s">
        <v>3322</v>
      </c>
      <c r="F140" s="301">
        <v>173035.97</v>
      </c>
      <c r="G140" s="301">
        <v>0</v>
      </c>
      <c r="H140" s="301">
        <v>556279.26</v>
      </c>
      <c r="J140">
        <v>119699.55</v>
      </c>
      <c r="K140">
        <v>115967.19</v>
      </c>
      <c r="Q140" s="301">
        <v>0</v>
      </c>
      <c r="T140">
        <v>-673858.83</v>
      </c>
      <c r="U140">
        <v>1627802.29</v>
      </c>
      <c r="V140" s="301">
        <v>72284.259999999995</v>
      </c>
      <c r="W140" s="301">
        <v>1000</v>
      </c>
      <c r="AB140">
        <v>36652</v>
      </c>
      <c r="AE140">
        <v>11343.75</v>
      </c>
      <c r="AI140" s="76">
        <f t="shared" si="13"/>
        <v>729315.23</v>
      </c>
      <c r="AJ140" s="31">
        <f t="shared" si="14"/>
        <v>0</v>
      </c>
      <c r="AK140" s="21">
        <f t="shared" si="15"/>
        <v>729315.23</v>
      </c>
      <c r="AL140" s="15">
        <f t="shared" si="16"/>
        <v>73284.259999999995</v>
      </c>
      <c r="AM140" s="16">
        <f t="shared" si="17"/>
        <v>47995.75</v>
      </c>
      <c r="AN140" s="26">
        <f t="shared" si="18"/>
        <v>25288.509999999995</v>
      </c>
    </row>
    <row r="141" spans="1:40" x14ac:dyDescent="0.25">
      <c r="A141" t="s">
        <v>561</v>
      </c>
      <c r="B141" t="s">
        <v>562</v>
      </c>
      <c r="C141" s="71">
        <v>4296</v>
      </c>
      <c r="D141" s="58" t="s">
        <v>1388</v>
      </c>
      <c r="E141" t="s">
        <v>3323</v>
      </c>
      <c r="F141" s="301">
        <v>370469.38</v>
      </c>
      <c r="G141" s="301">
        <v>0</v>
      </c>
      <c r="H141" s="301">
        <v>800172.7</v>
      </c>
      <c r="J141">
        <v>17</v>
      </c>
      <c r="K141">
        <v>98598.64</v>
      </c>
      <c r="Q141" s="301">
        <v>0</v>
      </c>
      <c r="T141">
        <v>-1137265.4099999999</v>
      </c>
      <c r="U141">
        <v>2560000</v>
      </c>
      <c r="V141" s="301">
        <v>36619.550000000003</v>
      </c>
      <c r="Z141" s="301">
        <v>172680</v>
      </c>
      <c r="AB141">
        <v>205570</v>
      </c>
      <c r="AE141">
        <v>42266.64</v>
      </c>
      <c r="AF141">
        <v>9689.7800000000007</v>
      </c>
      <c r="AI141" s="76">
        <f t="shared" si="13"/>
        <v>1170642.08</v>
      </c>
      <c r="AJ141" s="31">
        <f t="shared" si="14"/>
        <v>0</v>
      </c>
      <c r="AK141" s="21">
        <f t="shared" si="15"/>
        <v>1170642.08</v>
      </c>
      <c r="AL141" s="15">
        <f t="shared" si="16"/>
        <v>209299.55</v>
      </c>
      <c r="AM141" s="16">
        <f t="shared" si="17"/>
        <v>257526.42</v>
      </c>
      <c r="AN141" s="26">
        <f t="shared" si="18"/>
        <v>-48226.870000000024</v>
      </c>
    </row>
    <row r="142" spans="1:40" x14ac:dyDescent="0.25">
      <c r="A142" t="s">
        <v>561</v>
      </c>
      <c r="B142" t="s">
        <v>562</v>
      </c>
      <c r="C142" s="71">
        <v>2528</v>
      </c>
      <c r="D142" s="58" t="s">
        <v>1389</v>
      </c>
      <c r="E142" t="s">
        <v>3324</v>
      </c>
      <c r="F142" s="301">
        <v>191350.92</v>
      </c>
      <c r="G142" s="301">
        <v>0</v>
      </c>
      <c r="H142" s="301">
        <v>63749.84</v>
      </c>
      <c r="J142">
        <v>690124.57</v>
      </c>
      <c r="K142">
        <v>137636.01999999999</v>
      </c>
      <c r="Q142" s="301">
        <v>0</v>
      </c>
      <c r="T142">
        <v>-1585667.52</v>
      </c>
      <c r="U142">
        <v>2875000</v>
      </c>
      <c r="V142" s="301">
        <v>2882.6</v>
      </c>
      <c r="Z142" s="301">
        <v>337546</v>
      </c>
      <c r="AB142">
        <v>360509</v>
      </c>
      <c r="AE142">
        <v>81553.22</v>
      </c>
      <c r="AF142">
        <v>14937.51</v>
      </c>
      <c r="AI142" s="76">
        <f t="shared" si="13"/>
        <v>255100.76</v>
      </c>
      <c r="AJ142" s="31">
        <f t="shared" si="14"/>
        <v>0</v>
      </c>
      <c r="AK142" s="21">
        <f t="shared" si="15"/>
        <v>255100.76</v>
      </c>
      <c r="AL142" s="15">
        <f t="shared" si="16"/>
        <v>340428.6</v>
      </c>
      <c r="AM142" s="16">
        <f t="shared" si="17"/>
        <v>456999.73</v>
      </c>
      <c r="AN142" s="26">
        <f t="shared" si="18"/>
        <v>-116571.13</v>
      </c>
    </row>
    <row r="143" spans="1:40" x14ac:dyDescent="0.25">
      <c r="A143" t="s">
        <v>561</v>
      </c>
      <c r="B143" t="s">
        <v>562</v>
      </c>
      <c r="C143" s="71">
        <v>3203</v>
      </c>
      <c r="D143" s="58" t="s">
        <v>1390</v>
      </c>
      <c r="E143" t="s">
        <v>3325</v>
      </c>
      <c r="F143" s="301">
        <v>314154.51</v>
      </c>
      <c r="G143" s="301">
        <v>0</v>
      </c>
      <c r="H143" s="301">
        <v>7289.46</v>
      </c>
      <c r="J143">
        <v>1575158.3</v>
      </c>
      <c r="K143">
        <v>822827.39</v>
      </c>
      <c r="Q143" s="301">
        <v>0</v>
      </c>
      <c r="T143">
        <v>575556.48</v>
      </c>
      <c r="U143">
        <v>2368242.5</v>
      </c>
      <c r="V143" s="301">
        <v>19256.849999999999</v>
      </c>
      <c r="Z143" s="301">
        <v>251980</v>
      </c>
      <c r="AB143">
        <v>273403</v>
      </c>
      <c r="AE143">
        <v>117476.74</v>
      </c>
      <c r="AF143">
        <v>37326.43</v>
      </c>
      <c r="AI143" s="76">
        <f t="shared" si="13"/>
        <v>321443.97000000003</v>
      </c>
      <c r="AJ143" s="31">
        <f t="shared" si="14"/>
        <v>0</v>
      </c>
      <c r="AK143" s="21">
        <f t="shared" si="15"/>
        <v>321443.97000000003</v>
      </c>
      <c r="AL143" s="15">
        <f t="shared" si="16"/>
        <v>271236.84999999998</v>
      </c>
      <c r="AM143" s="16">
        <f t="shared" si="17"/>
        <v>428206.17</v>
      </c>
      <c r="AN143" s="26">
        <f t="shared" si="18"/>
        <v>-156969.32</v>
      </c>
    </row>
    <row r="144" spans="1:40" x14ac:dyDescent="0.25">
      <c r="A144" t="s">
        <v>561</v>
      </c>
      <c r="B144" t="s">
        <v>562</v>
      </c>
      <c r="C144" s="71">
        <v>3469</v>
      </c>
      <c r="D144" s="58" t="s">
        <v>1391</v>
      </c>
      <c r="E144" t="s">
        <v>3326</v>
      </c>
      <c r="F144" s="301">
        <v>191858.96</v>
      </c>
      <c r="G144" s="301">
        <v>0</v>
      </c>
      <c r="H144" s="301">
        <v>142391.51</v>
      </c>
      <c r="J144">
        <v>1349615.22</v>
      </c>
      <c r="K144">
        <v>128109.27</v>
      </c>
      <c r="Q144" s="301">
        <v>-144</v>
      </c>
      <c r="T144">
        <v>506855.44</v>
      </c>
      <c r="U144">
        <v>1552681.09</v>
      </c>
      <c r="V144" s="301">
        <v>46110.43</v>
      </c>
      <c r="Z144" s="301">
        <v>21640</v>
      </c>
      <c r="AA144" s="301">
        <v>2188.1</v>
      </c>
      <c r="AB144">
        <v>67571</v>
      </c>
      <c r="AE144">
        <v>116759.64</v>
      </c>
      <c r="AF144">
        <v>25225.46</v>
      </c>
      <c r="AI144" s="76">
        <f t="shared" si="13"/>
        <v>334250.46999999997</v>
      </c>
      <c r="AJ144" s="31">
        <f t="shared" si="14"/>
        <v>-144</v>
      </c>
      <c r="AK144" s="21">
        <f t="shared" si="15"/>
        <v>334394.46999999997</v>
      </c>
      <c r="AL144" s="15">
        <f t="shared" si="16"/>
        <v>69938.53</v>
      </c>
      <c r="AM144" s="16">
        <f t="shared" si="17"/>
        <v>209556.1</v>
      </c>
      <c r="AN144" s="26">
        <f t="shared" si="18"/>
        <v>-139617.57</v>
      </c>
    </row>
    <row r="145" spans="1:40" x14ac:dyDescent="0.25">
      <c r="A145" t="s">
        <v>561</v>
      </c>
      <c r="B145" t="s">
        <v>562</v>
      </c>
      <c r="C145" s="71">
        <v>3469</v>
      </c>
      <c r="D145" s="58" t="s">
        <v>1392</v>
      </c>
      <c r="E145" t="s">
        <v>3341</v>
      </c>
      <c r="F145" s="301">
        <v>698669.25</v>
      </c>
      <c r="G145" s="301">
        <v>0</v>
      </c>
      <c r="H145" s="301">
        <v>126087.54</v>
      </c>
      <c r="J145">
        <v>1611541.55</v>
      </c>
      <c r="K145">
        <v>632821.4</v>
      </c>
      <c r="O145" s="301">
        <v>55000</v>
      </c>
      <c r="Q145" s="301">
        <v>10156.83</v>
      </c>
      <c r="T145">
        <v>387178.62</v>
      </c>
      <c r="U145">
        <v>2662147.65</v>
      </c>
      <c r="V145" s="301">
        <v>46219.13</v>
      </c>
      <c r="Z145" s="301">
        <v>121290</v>
      </c>
      <c r="AB145">
        <v>146510</v>
      </c>
      <c r="AE145">
        <v>33962.49</v>
      </c>
      <c r="AI145" s="76">
        <f t="shared" si="13"/>
        <v>824756.79</v>
      </c>
      <c r="AJ145" s="31">
        <f t="shared" si="14"/>
        <v>65156.83</v>
      </c>
      <c r="AK145" s="21">
        <f t="shared" si="15"/>
        <v>759599.96000000008</v>
      </c>
      <c r="AL145" s="15">
        <f t="shared" si="16"/>
        <v>167509.13</v>
      </c>
      <c r="AM145" s="16">
        <f t="shared" si="17"/>
        <v>180472.49</v>
      </c>
      <c r="AN145" s="26">
        <f t="shared" si="18"/>
        <v>-12963.359999999986</v>
      </c>
    </row>
    <row r="146" spans="1:40" x14ac:dyDescent="0.25">
      <c r="A146" t="s">
        <v>565</v>
      </c>
      <c r="B146" t="s">
        <v>566</v>
      </c>
      <c r="C146" s="71">
        <v>2217</v>
      </c>
      <c r="D146" s="58" t="s">
        <v>1393</v>
      </c>
      <c r="E146" t="s">
        <v>3327</v>
      </c>
      <c r="F146" s="301">
        <v>285917.77</v>
      </c>
      <c r="G146" s="301">
        <v>7720</v>
      </c>
      <c r="H146" s="301">
        <v>391591.63</v>
      </c>
      <c r="J146">
        <v>4</v>
      </c>
      <c r="K146">
        <v>-21084.91</v>
      </c>
      <c r="O146" s="301">
        <v>950</v>
      </c>
      <c r="Q146" s="301">
        <v>1557.85</v>
      </c>
      <c r="T146">
        <v>-1191359.76</v>
      </c>
      <c r="U146">
        <v>1849445.73</v>
      </c>
      <c r="V146" s="301">
        <v>161504.19</v>
      </c>
      <c r="Z146" s="301">
        <v>203138.4</v>
      </c>
      <c r="AA146" s="301">
        <v>3000</v>
      </c>
      <c r="AB146">
        <v>231749.4</v>
      </c>
      <c r="AE146">
        <v>65639.25</v>
      </c>
      <c r="AF146">
        <v>3149.27</v>
      </c>
      <c r="AI146" s="76">
        <f t="shared" si="13"/>
        <v>685229.4</v>
      </c>
      <c r="AJ146" s="31">
        <f t="shared" si="14"/>
        <v>2507.85</v>
      </c>
      <c r="AK146" s="21">
        <f t="shared" si="15"/>
        <v>682721.55</v>
      </c>
      <c r="AL146" s="15">
        <f t="shared" si="16"/>
        <v>367642.58999999997</v>
      </c>
      <c r="AM146" s="16">
        <f t="shared" si="17"/>
        <v>300537.92000000004</v>
      </c>
      <c r="AN146" s="26">
        <f t="shared" si="18"/>
        <v>67104.669999999925</v>
      </c>
    </row>
    <row r="147" spans="1:40" x14ac:dyDescent="0.25">
      <c r="A147" t="s">
        <v>565</v>
      </c>
      <c r="B147" t="s">
        <v>566</v>
      </c>
      <c r="C147" s="71">
        <v>3536</v>
      </c>
      <c r="D147" s="58" t="s">
        <v>1394</v>
      </c>
      <c r="E147" t="s">
        <v>3328</v>
      </c>
      <c r="F147" s="301">
        <v>158699.56</v>
      </c>
      <c r="G147" s="301">
        <v>80000</v>
      </c>
      <c r="H147" s="301">
        <v>126608.22</v>
      </c>
      <c r="J147">
        <v>93277.69</v>
      </c>
      <c r="K147">
        <v>187697.04</v>
      </c>
      <c r="N147" s="301">
        <v>14000</v>
      </c>
      <c r="O147" s="301">
        <v>18239</v>
      </c>
      <c r="Q147" s="301">
        <v>231.65</v>
      </c>
      <c r="T147">
        <v>-2044939.01</v>
      </c>
      <c r="U147">
        <v>2606531.4300000002</v>
      </c>
      <c r="V147" s="301">
        <v>63511.360000000001</v>
      </c>
      <c r="W147" s="301">
        <v>125000</v>
      </c>
      <c r="Z147" s="301">
        <v>293856.40000000002</v>
      </c>
      <c r="AA147" s="301">
        <v>3000</v>
      </c>
      <c r="AB147">
        <v>327942.40000000002</v>
      </c>
      <c r="AE147">
        <v>54222.67</v>
      </c>
      <c r="AF147">
        <v>12433.25</v>
      </c>
      <c r="AI147" s="76">
        <f t="shared" si="13"/>
        <v>365307.78</v>
      </c>
      <c r="AJ147" s="31">
        <f t="shared" si="14"/>
        <v>32470.65</v>
      </c>
      <c r="AK147" s="21">
        <f t="shared" si="15"/>
        <v>332837.13</v>
      </c>
      <c r="AL147" s="15">
        <f t="shared" si="16"/>
        <v>485367.76</v>
      </c>
      <c r="AM147" s="16">
        <f t="shared" si="17"/>
        <v>394598.32</v>
      </c>
      <c r="AN147" s="26">
        <f t="shared" si="18"/>
        <v>90769.44</v>
      </c>
    </row>
    <row r="148" spans="1:40" x14ac:dyDescent="0.25">
      <c r="A148" t="s">
        <v>565</v>
      </c>
      <c r="B148" t="s">
        <v>566</v>
      </c>
      <c r="C148" s="71">
        <v>4975</v>
      </c>
      <c r="D148" s="58" t="s">
        <v>1395</v>
      </c>
      <c r="E148" t="s">
        <v>3329</v>
      </c>
      <c r="F148" s="301">
        <v>256306.39</v>
      </c>
      <c r="G148" s="301">
        <v>0</v>
      </c>
      <c r="H148" s="301">
        <v>28597.65</v>
      </c>
      <c r="J148">
        <v>6</v>
      </c>
      <c r="K148">
        <v>28363.32</v>
      </c>
      <c r="O148" s="301">
        <v>12500</v>
      </c>
      <c r="Q148" s="301">
        <v>1299.7</v>
      </c>
      <c r="T148">
        <v>-891542.91</v>
      </c>
      <c r="U148">
        <v>1289115.33</v>
      </c>
      <c r="V148" s="301">
        <v>101873</v>
      </c>
      <c r="Z148" s="301">
        <v>250672</v>
      </c>
      <c r="AB148">
        <v>279050</v>
      </c>
      <c r="AE148">
        <v>129742.83</v>
      </c>
      <c r="AF148">
        <v>2150.9299999999998</v>
      </c>
      <c r="AI148" s="76">
        <f t="shared" si="13"/>
        <v>284904.04000000004</v>
      </c>
      <c r="AJ148" s="31">
        <f t="shared" si="14"/>
        <v>13799.7</v>
      </c>
      <c r="AK148" s="21">
        <f t="shared" si="15"/>
        <v>271104.34000000003</v>
      </c>
      <c r="AL148" s="15">
        <f t="shared" si="16"/>
        <v>352545</v>
      </c>
      <c r="AM148" s="16">
        <f t="shared" si="17"/>
        <v>410943.76</v>
      </c>
      <c r="AN148" s="26">
        <f t="shared" si="18"/>
        <v>-58398.760000000009</v>
      </c>
    </row>
    <row r="149" spans="1:40" x14ac:dyDescent="0.25">
      <c r="A149" t="s">
        <v>565</v>
      </c>
      <c r="B149" t="s">
        <v>566</v>
      </c>
      <c r="C149" s="71">
        <v>2059</v>
      </c>
      <c r="D149" s="58" t="s">
        <v>1396</v>
      </c>
      <c r="E149" t="s">
        <v>3330</v>
      </c>
      <c r="F149" s="301">
        <v>115397.55</v>
      </c>
      <c r="G149" s="301">
        <v>0</v>
      </c>
      <c r="H149" s="301">
        <v>7291.78</v>
      </c>
      <c r="J149">
        <v>1851114.23</v>
      </c>
      <c r="K149">
        <v>105589.75999999999</v>
      </c>
      <c r="O149" s="301">
        <v>10500</v>
      </c>
      <c r="Q149" s="301">
        <v>268</v>
      </c>
      <c r="T149">
        <v>-35595.83</v>
      </c>
      <c r="U149">
        <v>2316929.4300000002</v>
      </c>
      <c r="V149" s="301">
        <v>51535.15</v>
      </c>
      <c r="X149" s="301">
        <v>354.49</v>
      </c>
      <c r="Z149" s="301">
        <v>228780</v>
      </c>
      <c r="AA149" s="301">
        <v>6088.2</v>
      </c>
      <c r="AB149">
        <v>264844.2</v>
      </c>
      <c r="AE149">
        <v>160750.29999999999</v>
      </c>
      <c r="AF149">
        <v>39971.620000000003</v>
      </c>
      <c r="AI149" s="76">
        <f t="shared" si="13"/>
        <v>122689.33</v>
      </c>
      <c r="AJ149" s="31">
        <f t="shared" si="14"/>
        <v>10768</v>
      </c>
      <c r="AK149" s="21">
        <f t="shared" si="15"/>
        <v>111921.33</v>
      </c>
      <c r="AL149" s="15">
        <f t="shared" si="16"/>
        <v>286757.84000000003</v>
      </c>
      <c r="AM149" s="16">
        <f t="shared" si="17"/>
        <v>465566.12</v>
      </c>
      <c r="AN149" s="26">
        <f t="shared" si="18"/>
        <v>-178808.27999999997</v>
      </c>
    </row>
    <row r="150" spans="1:40" x14ac:dyDescent="0.25">
      <c r="A150" t="s">
        <v>565</v>
      </c>
      <c r="B150" t="s">
        <v>566</v>
      </c>
      <c r="C150" s="71">
        <v>1986</v>
      </c>
      <c r="D150" s="58" t="s">
        <v>1397</v>
      </c>
      <c r="E150" t="s">
        <v>3331</v>
      </c>
      <c r="F150" s="301">
        <v>94354.15</v>
      </c>
      <c r="G150" s="301">
        <v>0</v>
      </c>
      <c r="H150" s="301">
        <v>74470.98</v>
      </c>
      <c r="J150">
        <v>925714.66</v>
      </c>
      <c r="K150">
        <v>87386.4</v>
      </c>
      <c r="O150" s="301">
        <v>2500</v>
      </c>
      <c r="Q150" s="301">
        <v>246</v>
      </c>
      <c r="T150">
        <v>-1243895.8799999999</v>
      </c>
      <c r="U150">
        <v>2601070</v>
      </c>
      <c r="V150" s="301">
        <v>84013.32</v>
      </c>
      <c r="Z150" s="301">
        <v>83780</v>
      </c>
      <c r="AB150">
        <v>115792</v>
      </c>
      <c r="AD150">
        <v>1680</v>
      </c>
      <c r="AE150">
        <v>152515.71</v>
      </c>
      <c r="AF150">
        <v>18929.54</v>
      </c>
      <c r="AI150" s="76">
        <f t="shared" si="13"/>
        <v>168825.13</v>
      </c>
      <c r="AJ150" s="31">
        <f t="shared" si="14"/>
        <v>2746</v>
      </c>
      <c r="AK150" s="21">
        <f t="shared" si="15"/>
        <v>166079.13</v>
      </c>
      <c r="AL150" s="15">
        <f t="shared" si="16"/>
        <v>167793.32</v>
      </c>
      <c r="AM150" s="16">
        <f t="shared" si="17"/>
        <v>288917.24999999994</v>
      </c>
      <c r="AN150" s="26">
        <f t="shared" si="18"/>
        <v>-121123.92999999993</v>
      </c>
    </row>
    <row r="151" spans="1:40" x14ac:dyDescent="0.25">
      <c r="A151" t="s">
        <v>569</v>
      </c>
      <c r="B151" t="s">
        <v>571</v>
      </c>
      <c r="C151" s="71">
        <v>2574</v>
      </c>
      <c r="D151" s="58" t="s">
        <v>1398</v>
      </c>
      <c r="E151" t="s">
        <v>3285</v>
      </c>
      <c r="F151" s="301">
        <v>94475.62</v>
      </c>
      <c r="G151" s="301">
        <v>0</v>
      </c>
      <c r="H151" s="301">
        <v>51586.83</v>
      </c>
      <c r="J151">
        <v>673132.34</v>
      </c>
      <c r="K151">
        <v>35889.81</v>
      </c>
      <c r="P151" s="301">
        <v>73000</v>
      </c>
      <c r="Q151" s="301">
        <v>980</v>
      </c>
      <c r="T151">
        <v>-632827.66</v>
      </c>
      <c r="U151">
        <v>1543067.19</v>
      </c>
      <c r="V151" s="301">
        <v>0</v>
      </c>
      <c r="Z151" s="301">
        <v>232840</v>
      </c>
      <c r="AB151">
        <v>273980</v>
      </c>
      <c r="AE151">
        <v>35266.449999999997</v>
      </c>
      <c r="AF151">
        <v>17253.48</v>
      </c>
      <c r="AH151">
        <v>15000</v>
      </c>
      <c r="AI151" s="76">
        <f t="shared" si="13"/>
        <v>146062.45000000001</v>
      </c>
      <c r="AJ151" s="31">
        <f t="shared" si="14"/>
        <v>73980</v>
      </c>
      <c r="AK151" s="21">
        <f t="shared" si="15"/>
        <v>72082.450000000012</v>
      </c>
      <c r="AL151" s="15">
        <f t="shared" si="16"/>
        <v>232840</v>
      </c>
      <c r="AM151" s="16">
        <f t="shared" si="17"/>
        <v>341499.93</v>
      </c>
      <c r="AN151" s="26">
        <f t="shared" si="18"/>
        <v>-108659.93</v>
      </c>
    </row>
    <row r="152" spans="1:40" x14ac:dyDescent="0.25">
      <c r="A152" t="s">
        <v>569</v>
      </c>
      <c r="B152" t="s">
        <v>571</v>
      </c>
      <c r="C152" s="71">
        <v>918</v>
      </c>
      <c r="D152" s="58" t="s">
        <v>1399</v>
      </c>
      <c r="E152" t="s">
        <v>3286</v>
      </c>
      <c r="F152" s="301">
        <v>180214.03</v>
      </c>
      <c r="G152" s="301">
        <v>0</v>
      </c>
      <c r="H152" s="301">
        <v>267339.49</v>
      </c>
      <c r="J152">
        <v>-63234.06</v>
      </c>
      <c r="K152">
        <v>-250600.6</v>
      </c>
      <c r="M152">
        <v>120500</v>
      </c>
      <c r="P152" s="301">
        <v>38600</v>
      </c>
      <c r="Q152" s="301">
        <v>1</v>
      </c>
      <c r="T152">
        <v>-791360.7</v>
      </c>
      <c r="U152">
        <v>1115354.6000000001</v>
      </c>
      <c r="V152" s="301">
        <v>1995.02</v>
      </c>
      <c r="Z152" s="301">
        <v>101090</v>
      </c>
      <c r="AB152">
        <v>118002</v>
      </c>
      <c r="AD152">
        <v>1500</v>
      </c>
      <c r="AE152">
        <v>20548.16</v>
      </c>
      <c r="AF152">
        <v>4710.8999999999996</v>
      </c>
      <c r="AH152">
        <v>15000</v>
      </c>
      <c r="AI152" s="76">
        <f t="shared" si="13"/>
        <v>447553.52</v>
      </c>
      <c r="AJ152" s="31">
        <f t="shared" si="14"/>
        <v>38601</v>
      </c>
      <c r="AK152" s="21">
        <f t="shared" si="15"/>
        <v>408952.52</v>
      </c>
      <c r="AL152" s="15">
        <f t="shared" si="16"/>
        <v>103085.02</v>
      </c>
      <c r="AM152" s="16">
        <f t="shared" si="17"/>
        <v>159761.06</v>
      </c>
      <c r="AN152" s="26">
        <f t="shared" si="18"/>
        <v>-56676.039999999994</v>
      </c>
    </row>
    <row r="153" spans="1:40" x14ac:dyDescent="0.25">
      <c r="A153" t="s">
        <v>569</v>
      </c>
      <c r="B153" t="s">
        <v>571</v>
      </c>
      <c r="C153" s="71">
        <v>4046</v>
      </c>
      <c r="D153" s="58" t="s">
        <v>1400</v>
      </c>
      <c r="E153" t="s">
        <v>3289</v>
      </c>
      <c r="F153" s="301">
        <v>652838.18000000005</v>
      </c>
      <c r="G153" s="301">
        <v>0</v>
      </c>
      <c r="H153" s="301">
        <v>61354.54</v>
      </c>
      <c r="J153">
        <v>483371.71</v>
      </c>
      <c r="K153">
        <v>86334.02</v>
      </c>
      <c r="N153" s="301">
        <v>0</v>
      </c>
      <c r="P153" s="301">
        <v>76400</v>
      </c>
      <c r="Q153" s="301">
        <v>0</v>
      </c>
      <c r="S153">
        <v>-230742.42</v>
      </c>
      <c r="T153">
        <v>263132.26</v>
      </c>
      <c r="U153">
        <v>1287495.99</v>
      </c>
      <c r="V153" s="301">
        <v>32735.040000000001</v>
      </c>
      <c r="Z153" s="301">
        <v>268170</v>
      </c>
      <c r="AB153">
        <v>285574</v>
      </c>
      <c r="AD153">
        <v>4500</v>
      </c>
      <c r="AE153">
        <v>67526.740000000005</v>
      </c>
      <c r="AF153">
        <v>15491.68</v>
      </c>
      <c r="AH153">
        <v>15000</v>
      </c>
      <c r="AI153" s="76">
        <f t="shared" si="13"/>
        <v>714192.72000000009</v>
      </c>
      <c r="AJ153" s="31">
        <f t="shared" si="14"/>
        <v>76400</v>
      </c>
      <c r="AK153" s="21">
        <f t="shared" si="15"/>
        <v>637792.72000000009</v>
      </c>
      <c r="AL153" s="15">
        <f t="shared" si="16"/>
        <v>300905.03999999998</v>
      </c>
      <c r="AM153" s="16">
        <f t="shared" si="17"/>
        <v>388092.42</v>
      </c>
      <c r="AN153" s="26">
        <f t="shared" si="18"/>
        <v>-87187.38</v>
      </c>
    </row>
    <row r="154" spans="1:40" x14ac:dyDescent="0.25">
      <c r="A154" t="s">
        <v>569</v>
      </c>
      <c r="B154" t="s">
        <v>571</v>
      </c>
      <c r="C154" s="71">
        <v>1868</v>
      </c>
      <c r="D154" s="58" t="s">
        <v>1401</v>
      </c>
      <c r="E154" t="s">
        <v>3338</v>
      </c>
      <c r="F154" s="301">
        <v>116398.56</v>
      </c>
      <c r="G154" s="301">
        <v>0</v>
      </c>
      <c r="H154" s="301">
        <v>178312.64</v>
      </c>
      <c r="J154">
        <v>801597.59</v>
      </c>
      <c r="K154">
        <v>72410.14</v>
      </c>
      <c r="P154" s="301">
        <v>36475</v>
      </c>
      <c r="T154">
        <v>-703041.31</v>
      </c>
      <c r="U154">
        <v>1993235.29</v>
      </c>
      <c r="V154" s="301">
        <v>1330</v>
      </c>
      <c r="Z154" s="301">
        <v>222350</v>
      </c>
      <c r="AB154">
        <v>240550</v>
      </c>
      <c r="AC154">
        <v>3000</v>
      </c>
      <c r="AD154">
        <v>2864</v>
      </c>
      <c r="AE154">
        <v>44678.080000000002</v>
      </c>
      <c r="AF154">
        <v>37947.97</v>
      </c>
      <c r="AH154">
        <v>15000</v>
      </c>
      <c r="AI154" s="76">
        <f t="shared" si="13"/>
        <v>294711.2</v>
      </c>
      <c r="AJ154" s="31">
        <f t="shared" si="14"/>
        <v>36475</v>
      </c>
      <c r="AK154" s="21">
        <f t="shared" si="15"/>
        <v>258236.2</v>
      </c>
      <c r="AL154" s="15">
        <f t="shared" si="16"/>
        <v>223680</v>
      </c>
      <c r="AM154" s="16">
        <f t="shared" si="17"/>
        <v>344040.05000000005</v>
      </c>
      <c r="AN154" s="26">
        <f t="shared" si="18"/>
        <v>-120360.05000000005</v>
      </c>
    </row>
    <row r="157" spans="1:40" x14ac:dyDescent="0.25">
      <c r="D157" s="44"/>
    </row>
    <row r="158" spans="1:40" x14ac:dyDescent="0.25">
      <c r="D158" s="44"/>
    </row>
    <row r="159" spans="1:40" x14ac:dyDescent="0.25">
      <c r="D159" s="44"/>
    </row>
    <row r="160" spans="1:40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autoFilter ref="A1:AN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N13" sqref="N13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300" t="s">
        <v>2443</v>
      </c>
    </row>
    <row r="2" spans="1:8" ht="24.6" x14ac:dyDescent="0.7">
      <c r="A2" s="307" t="s">
        <v>1409</v>
      </c>
      <c r="B2" s="307"/>
      <c r="C2" s="307"/>
      <c r="D2" s="307"/>
      <c r="E2" s="307"/>
      <c r="F2" s="307"/>
      <c r="G2" s="307"/>
      <c r="H2" s="307"/>
    </row>
    <row r="3" spans="1:8" ht="24.6" x14ac:dyDescent="0.7">
      <c r="A3" s="308" t="s">
        <v>2444</v>
      </c>
      <c r="B3" s="308"/>
      <c r="C3" s="308"/>
      <c r="D3" s="308"/>
      <c r="E3" s="308"/>
      <c r="F3" s="308"/>
      <c r="G3" s="308"/>
      <c r="H3" s="308"/>
    </row>
    <row r="4" spans="1:8" s="79" customFormat="1" ht="24.6" x14ac:dyDescent="0.45">
      <c r="A4" s="309" t="s">
        <v>51</v>
      </c>
      <c r="B4" s="309" t="s">
        <v>1410</v>
      </c>
      <c r="C4" s="206" t="s">
        <v>1411</v>
      </c>
      <c r="D4" s="207" t="s">
        <v>1412</v>
      </c>
      <c r="E4" s="311" t="s">
        <v>52</v>
      </c>
      <c r="F4" s="208" t="s">
        <v>53</v>
      </c>
      <c r="G4" s="313" t="s">
        <v>52</v>
      </c>
      <c r="H4" s="309" t="s">
        <v>1413</v>
      </c>
    </row>
    <row r="5" spans="1:8" s="79" customFormat="1" ht="24.6" x14ac:dyDescent="0.45">
      <c r="A5" s="310"/>
      <c r="B5" s="310"/>
      <c r="C5" s="206" t="s">
        <v>1414</v>
      </c>
      <c r="D5" s="209" t="s">
        <v>1414</v>
      </c>
      <c r="E5" s="312"/>
      <c r="F5" s="208" t="s">
        <v>1414</v>
      </c>
      <c r="G5" s="314"/>
      <c r="H5" s="310"/>
    </row>
    <row r="6" spans="1:8" s="230" customFormat="1" ht="24.6" x14ac:dyDescent="0.25">
      <c r="A6" s="224">
        <v>1</v>
      </c>
      <c r="B6" s="225" t="s">
        <v>45</v>
      </c>
      <c r="C6" s="226">
        <v>61</v>
      </c>
      <c r="D6" s="207">
        <f>C6-F6</f>
        <v>61</v>
      </c>
      <c r="E6" s="227">
        <f t="shared" ref="E6:E13" si="0">D6/C6*100</f>
        <v>100</v>
      </c>
      <c r="F6" s="208">
        <v>0</v>
      </c>
      <c r="G6" s="228">
        <f t="shared" ref="G6:G12" si="1">F6/C6*100</f>
        <v>0</v>
      </c>
      <c r="H6" s="229"/>
    </row>
    <row r="7" spans="1:8" s="230" customFormat="1" ht="24.6" x14ac:dyDescent="0.25">
      <c r="A7" s="224">
        <v>2</v>
      </c>
      <c r="B7" s="225" t="s">
        <v>49</v>
      </c>
      <c r="C7" s="226">
        <v>83</v>
      </c>
      <c r="D7" s="207">
        <f t="shared" ref="D7:D12" si="2">C7-F7</f>
        <v>83</v>
      </c>
      <c r="E7" s="227">
        <f t="shared" si="0"/>
        <v>100</v>
      </c>
      <c r="F7" s="208">
        <v>0</v>
      </c>
      <c r="G7" s="228">
        <f t="shared" si="1"/>
        <v>0</v>
      </c>
      <c r="H7" s="229"/>
    </row>
    <row r="8" spans="1:8" ht="24.6" x14ac:dyDescent="0.7">
      <c r="A8" s="167">
        <v>3</v>
      </c>
      <c r="B8" s="140" t="s">
        <v>50</v>
      </c>
      <c r="C8" s="210">
        <v>210</v>
      </c>
      <c r="D8" s="207">
        <f t="shared" si="2"/>
        <v>210</v>
      </c>
      <c r="E8" s="211">
        <f t="shared" si="0"/>
        <v>100</v>
      </c>
      <c r="F8" s="212">
        <v>0</v>
      </c>
      <c r="G8" s="213">
        <f t="shared" si="1"/>
        <v>0</v>
      </c>
      <c r="H8" s="214" t="s">
        <v>1418</v>
      </c>
    </row>
    <row r="9" spans="1:8" ht="24.6" x14ac:dyDescent="0.7">
      <c r="A9" s="167">
        <v>4</v>
      </c>
      <c r="B9" s="140" t="s">
        <v>46</v>
      </c>
      <c r="C9" s="210">
        <v>127</v>
      </c>
      <c r="D9" s="207">
        <f t="shared" si="2"/>
        <v>127</v>
      </c>
      <c r="E9" s="211">
        <f t="shared" si="0"/>
        <v>100</v>
      </c>
      <c r="F9" s="212">
        <v>0</v>
      </c>
      <c r="G9" s="213">
        <f t="shared" si="1"/>
        <v>0</v>
      </c>
      <c r="H9" s="140"/>
    </row>
    <row r="10" spans="1:8" ht="24.6" x14ac:dyDescent="0.7">
      <c r="A10" s="167">
        <v>5</v>
      </c>
      <c r="B10" s="140" t="s">
        <v>48</v>
      </c>
      <c r="C10" s="210">
        <v>74</v>
      </c>
      <c r="D10" s="207">
        <f t="shared" si="2"/>
        <v>74</v>
      </c>
      <c r="E10" s="211">
        <f t="shared" si="0"/>
        <v>100</v>
      </c>
      <c r="F10" s="212">
        <v>0</v>
      </c>
      <c r="G10" s="213">
        <f t="shared" si="1"/>
        <v>0</v>
      </c>
      <c r="H10" s="140"/>
    </row>
    <row r="11" spans="1:8" ht="24.6" x14ac:dyDescent="0.7">
      <c r="A11" s="167">
        <v>6</v>
      </c>
      <c r="B11" s="140" t="s">
        <v>47</v>
      </c>
      <c r="C11" s="210">
        <v>168</v>
      </c>
      <c r="D11" s="207">
        <f t="shared" si="2"/>
        <v>168</v>
      </c>
      <c r="E11" s="211">
        <f t="shared" si="0"/>
        <v>100</v>
      </c>
      <c r="F11" s="212">
        <v>0</v>
      </c>
      <c r="G11" s="213">
        <f t="shared" si="1"/>
        <v>0</v>
      </c>
      <c r="H11" s="140"/>
    </row>
    <row r="12" spans="1:8" ht="24.6" x14ac:dyDescent="0.7">
      <c r="A12" s="167">
        <v>7</v>
      </c>
      <c r="B12" s="140" t="s">
        <v>44</v>
      </c>
      <c r="C12" s="210">
        <v>151</v>
      </c>
      <c r="D12" s="207">
        <f t="shared" si="2"/>
        <v>151</v>
      </c>
      <c r="E12" s="211">
        <f t="shared" si="0"/>
        <v>100</v>
      </c>
      <c r="F12" s="212">
        <v>0</v>
      </c>
      <c r="G12" s="215">
        <f t="shared" si="1"/>
        <v>0</v>
      </c>
      <c r="H12" s="214"/>
    </row>
    <row r="13" spans="1:8" ht="25.2" thickBot="1" x14ac:dyDescent="0.75">
      <c r="A13" s="302" t="s">
        <v>1415</v>
      </c>
      <c r="B13" s="303"/>
      <c r="C13" s="216">
        <f>SUM(C6:C12)</f>
        <v>874</v>
      </c>
      <c r="D13" s="217">
        <f>SUM(D6:D12)</f>
        <v>874</v>
      </c>
      <c r="E13" s="218">
        <f t="shared" si="0"/>
        <v>100</v>
      </c>
      <c r="F13" s="219">
        <f>SUM(F6:F12)</f>
        <v>0</v>
      </c>
      <c r="G13" s="220">
        <f>F13/C13*100</f>
        <v>0</v>
      </c>
      <c r="H13" s="221"/>
    </row>
    <row r="14" spans="1:8" ht="25.2" thickTop="1" x14ac:dyDescent="0.7">
      <c r="A14" s="92"/>
      <c r="B14" s="222" t="s">
        <v>1410</v>
      </c>
      <c r="C14" s="98" t="s">
        <v>1416</v>
      </c>
      <c r="D14" s="98" t="s">
        <v>1417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1415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4"/>
      <c r="D36" s="304"/>
    </row>
    <row r="37" spans="1:4" x14ac:dyDescent="0.45">
      <c r="B37" s="85"/>
      <c r="C37" s="305"/>
      <c r="D37" s="305"/>
    </row>
    <row r="38" spans="1:4" x14ac:dyDescent="0.45">
      <c r="B38" s="85"/>
      <c r="C38" s="306"/>
      <c r="D38" s="306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4" t="s">
        <v>1420</v>
      </c>
      <c r="B1" s="285"/>
      <c r="C1" s="285"/>
      <c r="D1" s="285"/>
      <c r="E1" s="286"/>
    </row>
    <row r="2" spans="1:5" x14ac:dyDescent="0.25">
      <c r="A2" s="287" t="s">
        <v>1421</v>
      </c>
      <c r="B2" s="279" t="s">
        <v>1422</v>
      </c>
      <c r="C2" s="280"/>
      <c r="D2" s="278"/>
      <c r="E2" s="288"/>
    </row>
    <row r="3" spans="1:5" x14ac:dyDescent="0.25">
      <c r="A3" s="287" t="s">
        <v>1423</v>
      </c>
      <c r="B3" s="279" t="s">
        <v>1422</v>
      </c>
      <c r="C3" s="280"/>
      <c r="D3" s="278"/>
      <c r="E3" s="288"/>
    </row>
    <row r="4" spans="1:5" ht="14.25" customHeight="1" x14ac:dyDescent="0.25">
      <c r="A4" s="287" t="s">
        <v>1424</v>
      </c>
      <c r="B4" s="319" t="s">
        <v>1425</v>
      </c>
      <c r="C4" s="320"/>
      <c r="D4" s="278"/>
      <c r="E4" s="288"/>
    </row>
    <row r="5" spans="1:5" x14ac:dyDescent="0.25">
      <c r="A5" s="287"/>
      <c r="B5" s="319"/>
      <c r="C5" s="320"/>
      <c r="D5" s="278"/>
      <c r="E5" s="288"/>
    </row>
    <row r="6" spans="1:5" x14ac:dyDescent="0.25">
      <c r="A6" s="323"/>
      <c r="B6" s="324"/>
      <c r="C6" s="324"/>
      <c r="D6" s="324"/>
      <c r="E6" s="325"/>
    </row>
    <row r="7" spans="1:5" x14ac:dyDescent="0.25">
      <c r="A7" s="289" t="s">
        <v>1426</v>
      </c>
      <c r="B7" s="321" t="s">
        <v>43</v>
      </c>
      <c r="C7" s="322"/>
      <c r="D7" s="281" t="s">
        <v>1410</v>
      </c>
      <c r="E7" s="290">
        <v>242248</v>
      </c>
    </row>
    <row r="8" spans="1:5" x14ac:dyDescent="0.25">
      <c r="A8" s="291" t="s">
        <v>1427</v>
      </c>
      <c r="B8" s="317"/>
      <c r="C8" s="318"/>
      <c r="D8" s="282" t="s">
        <v>44</v>
      </c>
      <c r="E8" s="292"/>
    </row>
    <row r="9" spans="1:5" x14ac:dyDescent="0.25">
      <c r="A9" s="293" t="s">
        <v>1428</v>
      </c>
      <c r="B9" s="315"/>
      <c r="C9" s="316"/>
      <c r="D9" s="283" t="s">
        <v>44</v>
      </c>
      <c r="E9" s="294"/>
    </row>
    <row r="10" spans="1:5" x14ac:dyDescent="0.25">
      <c r="A10" s="291" t="s">
        <v>1429</v>
      </c>
      <c r="B10" s="317"/>
      <c r="C10" s="318"/>
      <c r="D10" s="282" t="s">
        <v>44</v>
      </c>
      <c r="E10" s="292"/>
    </row>
    <row r="11" spans="1:5" x14ac:dyDescent="0.25">
      <c r="A11" s="293" t="s">
        <v>1430</v>
      </c>
      <c r="B11" s="315"/>
      <c r="C11" s="316"/>
      <c r="D11" s="283" t="s">
        <v>44</v>
      </c>
      <c r="E11" s="294"/>
    </row>
    <row r="12" spans="1:5" x14ac:dyDescent="0.25">
      <c r="A12" s="291" t="s">
        <v>1431</v>
      </c>
      <c r="B12" s="317"/>
      <c r="C12" s="318"/>
      <c r="D12" s="282" t="s">
        <v>44</v>
      </c>
      <c r="E12" s="292"/>
    </row>
    <row r="13" spans="1:5" x14ac:dyDescent="0.25">
      <c r="A13" s="293" t="s">
        <v>1432</v>
      </c>
      <c r="B13" s="315"/>
      <c r="C13" s="316"/>
      <c r="D13" s="283" t="s">
        <v>44</v>
      </c>
      <c r="E13" s="294"/>
    </row>
    <row r="14" spans="1:5" x14ac:dyDescent="0.25">
      <c r="A14" s="291" t="s">
        <v>1433</v>
      </c>
      <c r="B14" s="317"/>
      <c r="C14" s="318"/>
      <c r="D14" s="282" t="s">
        <v>44</v>
      </c>
      <c r="E14" s="292"/>
    </row>
    <row r="15" spans="1:5" x14ac:dyDescent="0.25">
      <c r="A15" s="293" t="s">
        <v>1434</v>
      </c>
      <c r="B15" s="315"/>
      <c r="C15" s="316"/>
      <c r="D15" s="283" t="s">
        <v>44</v>
      </c>
      <c r="E15" s="294"/>
    </row>
    <row r="16" spans="1:5" x14ac:dyDescent="0.25">
      <c r="A16" s="291" t="s">
        <v>1435</v>
      </c>
      <c r="B16" s="317"/>
      <c r="C16" s="318"/>
      <c r="D16" s="282" t="s">
        <v>44</v>
      </c>
      <c r="E16" s="292"/>
    </row>
    <row r="17" spans="1:5" x14ac:dyDescent="0.25">
      <c r="A17" s="293" t="s">
        <v>1436</v>
      </c>
      <c r="B17" s="315"/>
      <c r="C17" s="316"/>
      <c r="D17" s="283" t="s">
        <v>44</v>
      </c>
      <c r="E17" s="294"/>
    </row>
    <row r="18" spans="1:5" x14ac:dyDescent="0.25">
      <c r="A18" s="291" t="s">
        <v>1437</v>
      </c>
      <c r="B18" s="317"/>
      <c r="C18" s="318"/>
      <c r="D18" s="282" t="s">
        <v>44</v>
      </c>
      <c r="E18" s="292"/>
    </row>
    <row r="19" spans="1:5" x14ac:dyDescent="0.25">
      <c r="A19" s="293" t="s">
        <v>1438</v>
      </c>
      <c r="B19" s="315"/>
      <c r="C19" s="316"/>
      <c r="D19" s="283" t="s">
        <v>44</v>
      </c>
      <c r="E19" s="294"/>
    </row>
    <row r="20" spans="1:5" x14ac:dyDescent="0.25">
      <c r="A20" s="334" t="s">
        <v>1439</v>
      </c>
      <c r="B20" s="336" t="s">
        <v>1440</v>
      </c>
      <c r="C20" s="337"/>
      <c r="D20" s="340" t="s">
        <v>44</v>
      </c>
      <c r="E20" s="295" t="s">
        <v>1441</v>
      </c>
    </row>
    <row r="21" spans="1:5" x14ac:dyDescent="0.25">
      <c r="A21" s="335"/>
      <c r="B21" s="338"/>
      <c r="C21" s="339"/>
      <c r="D21" s="341"/>
      <c r="E21" s="296" t="s">
        <v>1442</v>
      </c>
    </row>
    <row r="22" spans="1:5" x14ac:dyDescent="0.25">
      <c r="A22" s="326" t="s">
        <v>1443</v>
      </c>
      <c r="B22" s="328" t="s">
        <v>1440</v>
      </c>
      <c r="C22" s="329"/>
      <c r="D22" s="332" t="s">
        <v>44</v>
      </c>
      <c r="E22" s="297" t="s">
        <v>1441</v>
      </c>
    </row>
    <row r="23" spans="1:5" x14ac:dyDescent="0.25">
      <c r="A23" s="327"/>
      <c r="B23" s="330"/>
      <c r="C23" s="331"/>
      <c r="D23" s="333"/>
      <c r="E23" s="298" t="s">
        <v>1442</v>
      </c>
    </row>
    <row r="24" spans="1:5" x14ac:dyDescent="0.25">
      <c r="A24" s="334" t="s">
        <v>1444</v>
      </c>
      <c r="B24" s="336" t="s">
        <v>1440</v>
      </c>
      <c r="C24" s="337"/>
      <c r="D24" s="340" t="s">
        <v>44</v>
      </c>
      <c r="E24" s="295" t="s">
        <v>1441</v>
      </c>
    </row>
    <row r="25" spans="1:5" x14ac:dyDescent="0.25">
      <c r="A25" s="335"/>
      <c r="B25" s="338"/>
      <c r="C25" s="339"/>
      <c r="D25" s="341"/>
      <c r="E25" s="296" t="s">
        <v>1442</v>
      </c>
    </row>
    <row r="26" spans="1:5" x14ac:dyDescent="0.25">
      <c r="A26" s="326" t="s">
        <v>1445</v>
      </c>
      <c r="B26" s="328" t="s">
        <v>1440</v>
      </c>
      <c r="C26" s="329"/>
      <c r="D26" s="332" t="s">
        <v>44</v>
      </c>
      <c r="E26" s="297" t="s">
        <v>1441</v>
      </c>
    </row>
    <row r="27" spans="1:5" x14ac:dyDescent="0.25">
      <c r="A27" s="327"/>
      <c r="B27" s="330"/>
      <c r="C27" s="331"/>
      <c r="D27" s="333"/>
      <c r="E27" s="298" t="s">
        <v>1442</v>
      </c>
    </row>
    <row r="28" spans="1:5" x14ac:dyDescent="0.25">
      <c r="A28" s="334" t="s">
        <v>1446</v>
      </c>
      <c r="B28" s="336" t="s">
        <v>1440</v>
      </c>
      <c r="C28" s="337"/>
      <c r="D28" s="340" t="s">
        <v>44</v>
      </c>
      <c r="E28" s="295" t="s">
        <v>1441</v>
      </c>
    </row>
    <row r="29" spans="1:5" x14ac:dyDescent="0.25">
      <c r="A29" s="335"/>
      <c r="B29" s="338"/>
      <c r="C29" s="339"/>
      <c r="D29" s="341"/>
      <c r="E29" s="296" t="s">
        <v>1442</v>
      </c>
    </row>
    <row r="30" spans="1:5" x14ac:dyDescent="0.25">
      <c r="A30" s="326" t="s">
        <v>1447</v>
      </c>
      <c r="B30" s="328" t="s">
        <v>1440</v>
      </c>
      <c r="C30" s="329"/>
      <c r="D30" s="332" t="s">
        <v>44</v>
      </c>
      <c r="E30" s="297" t="s">
        <v>1441</v>
      </c>
    </row>
    <row r="31" spans="1:5" x14ac:dyDescent="0.25">
      <c r="A31" s="327"/>
      <c r="B31" s="330"/>
      <c r="C31" s="331"/>
      <c r="D31" s="333"/>
      <c r="E31" s="298" t="s">
        <v>1442</v>
      </c>
    </row>
    <row r="32" spans="1:5" x14ac:dyDescent="0.25">
      <c r="A32" s="334" t="s">
        <v>1448</v>
      </c>
      <c r="B32" s="336" t="s">
        <v>1440</v>
      </c>
      <c r="C32" s="337"/>
      <c r="D32" s="340" t="s">
        <v>44</v>
      </c>
      <c r="E32" s="295" t="s">
        <v>1441</v>
      </c>
    </row>
    <row r="33" spans="1:5" x14ac:dyDescent="0.25">
      <c r="A33" s="335"/>
      <c r="B33" s="338"/>
      <c r="C33" s="339"/>
      <c r="D33" s="341"/>
      <c r="E33" s="296" t="s">
        <v>1442</v>
      </c>
    </row>
    <row r="34" spans="1:5" x14ac:dyDescent="0.25">
      <c r="A34" s="326" t="s">
        <v>1449</v>
      </c>
      <c r="B34" s="328" t="s">
        <v>1440</v>
      </c>
      <c r="C34" s="329"/>
      <c r="D34" s="332" t="s">
        <v>44</v>
      </c>
      <c r="E34" s="297" t="s">
        <v>1441</v>
      </c>
    </row>
    <row r="35" spans="1:5" x14ac:dyDescent="0.25">
      <c r="A35" s="327"/>
      <c r="B35" s="330"/>
      <c r="C35" s="331"/>
      <c r="D35" s="333"/>
      <c r="E35" s="298" t="s">
        <v>1442</v>
      </c>
    </row>
    <row r="36" spans="1:5" x14ac:dyDescent="0.25">
      <c r="A36" s="334" t="s">
        <v>1450</v>
      </c>
      <c r="B36" s="336" t="s">
        <v>1440</v>
      </c>
      <c r="C36" s="337"/>
      <c r="D36" s="340" t="s">
        <v>44</v>
      </c>
      <c r="E36" s="295" t="s">
        <v>1441</v>
      </c>
    </row>
    <row r="37" spans="1:5" x14ac:dyDescent="0.25">
      <c r="A37" s="335"/>
      <c r="B37" s="338"/>
      <c r="C37" s="339"/>
      <c r="D37" s="341"/>
      <c r="E37" s="296" t="s">
        <v>1442</v>
      </c>
    </row>
    <row r="38" spans="1:5" x14ac:dyDescent="0.25">
      <c r="A38" s="326" t="s">
        <v>1451</v>
      </c>
      <c r="B38" s="328" t="s">
        <v>1440</v>
      </c>
      <c r="C38" s="329"/>
      <c r="D38" s="332" t="s">
        <v>44</v>
      </c>
      <c r="E38" s="297" t="s">
        <v>1441</v>
      </c>
    </row>
    <row r="39" spans="1:5" x14ac:dyDescent="0.25">
      <c r="A39" s="327"/>
      <c r="B39" s="330"/>
      <c r="C39" s="331"/>
      <c r="D39" s="333"/>
      <c r="E39" s="298" t="s">
        <v>1442</v>
      </c>
    </row>
    <row r="40" spans="1:5" x14ac:dyDescent="0.25">
      <c r="A40" s="334" t="s">
        <v>1452</v>
      </c>
      <c r="B40" s="336" t="s">
        <v>1440</v>
      </c>
      <c r="C40" s="337"/>
      <c r="D40" s="340" t="s">
        <v>44</v>
      </c>
      <c r="E40" s="295" t="s">
        <v>1441</v>
      </c>
    </row>
    <row r="41" spans="1:5" x14ac:dyDescent="0.25">
      <c r="A41" s="335"/>
      <c r="B41" s="338"/>
      <c r="C41" s="339"/>
      <c r="D41" s="341"/>
      <c r="E41" s="296" t="s">
        <v>1442</v>
      </c>
    </row>
    <row r="42" spans="1:5" x14ac:dyDescent="0.25">
      <c r="A42" s="326" t="s">
        <v>1453</v>
      </c>
      <c r="B42" s="328" t="s">
        <v>1440</v>
      </c>
      <c r="C42" s="329"/>
      <c r="D42" s="332" t="s">
        <v>44</v>
      </c>
      <c r="E42" s="297" t="s">
        <v>1441</v>
      </c>
    </row>
    <row r="43" spans="1:5" x14ac:dyDescent="0.25">
      <c r="A43" s="327"/>
      <c r="B43" s="330"/>
      <c r="C43" s="331"/>
      <c r="D43" s="333"/>
      <c r="E43" s="298" t="s">
        <v>1442</v>
      </c>
    </row>
    <row r="44" spans="1:5" x14ac:dyDescent="0.25">
      <c r="A44" s="334" t="s">
        <v>1454</v>
      </c>
      <c r="B44" s="336" t="s">
        <v>1440</v>
      </c>
      <c r="C44" s="337"/>
      <c r="D44" s="340" t="s">
        <v>44</v>
      </c>
      <c r="E44" s="295" t="s">
        <v>1441</v>
      </c>
    </row>
    <row r="45" spans="1:5" x14ac:dyDescent="0.25">
      <c r="A45" s="335"/>
      <c r="B45" s="338"/>
      <c r="C45" s="339"/>
      <c r="D45" s="341"/>
      <c r="E45" s="296" t="s">
        <v>1442</v>
      </c>
    </row>
    <row r="46" spans="1:5" x14ac:dyDescent="0.25">
      <c r="A46" s="326" t="s">
        <v>1455</v>
      </c>
      <c r="B46" s="328" t="s">
        <v>1440</v>
      </c>
      <c r="C46" s="329"/>
      <c r="D46" s="332" t="s">
        <v>44</v>
      </c>
      <c r="E46" s="297" t="s">
        <v>1441</v>
      </c>
    </row>
    <row r="47" spans="1:5" x14ac:dyDescent="0.25">
      <c r="A47" s="327"/>
      <c r="B47" s="330"/>
      <c r="C47" s="331"/>
      <c r="D47" s="333"/>
      <c r="E47" s="298" t="s">
        <v>1442</v>
      </c>
    </row>
    <row r="48" spans="1:5" x14ac:dyDescent="0.25">
      <c r="A48" s="334" t="s">
        <v>1456</v>
      </c>
      <c r="B48" s="336" t="s">
        <v>1440</v>
      </c>
      <c r="C48" s="337"/>
      <c r="D48" s="340" t="s">
        <v>44</v>
      </c>
      <c r="E48" s="295" t="s">
        <v>1441</v>
      </c>
    </row>
    <row r="49" spans="1:5" x14ac:dyDescent="0.25">
      <c r="A49" s="335"/>
      <c r="B49" s="338"/>
      <c r="C49" s="339"/>
      <c r="D49" s="341"/>
      <c r="E49" s="296" t="s">
        <v>1442</v>
      </c>
    </row>
    <row r="50" spans="1:5" x14ac:dyDescent="0.25">
      <c r="A50" s="326" t="s">
        <v>1457</v>
      </c>
      <c r="B50" s="328" t="s">
        <v>1440</v>
      </c>
      <c r="C50" s="329"/>
      <c r="D50" s="332" t="s">
        <v>44</v>
      </c>
      <c r="E50" s="297" t="s">
        <v>1441</v>
      </c>
    </row>
    <row r="51" spans="1:5" x14ac:dyDescent="0.25">
      <c r="A51" s="327"/>
      <c r="B51" s="330"/>
      <c r="C51" s="331"/>
      <c r="D51" s="333"/>
      <c r="E51" s="298" t="s">
        <v>1442</v>
      </c>
    </row>
    <row r="52" spans="1:5" x14ac:dyDescent="0.25">
      <c r="A52" s="334" t="s">
        <v>1458</v>
      </c>
      <c r="B52" s="336" t="s">
        <v>1440</v>
      </c>
      <c r="C52" s="337"/>
      <c r="D52" s="340" t="s">
        <v>44</v>
      </c>
      <c r="E52" s="295" t="s">
        <v>1441</v>
      </c>
    </row>
    <row r="53" spans="1:5" x14ac:dyDescent="0.25">
      <c r="A53" s="335"/>
      <c r="B53" s="338"/>
      <c r="C53" s="339"/>
      <c r="D53" s="341"/>
      <c r="E53" s="296" t="s">
        <v>1442</v>
      </c>
    </row>
    <row r="54" spans="1:5" x14ac:dyDescent="0.25">
      <c r="A54" s="326" t="s">
        <v>1459</v>
      </c>
      <c r="B54" s="328" t="s">
        <v>1440</v>
      </c>
      <c r="C54" s="329"/>
      <c r="D54" s="332" t="s">
        <v>44</v>
      </c>
      <c r="E54" s="297" t="s">
        <v>1441</v>
      </c>
    </row>
    <row r="55" spans="1:5" x14ac:dyDescent="0.25">
      <c r="A55" s="327"/>
      <c r="B55" s="330"/>
      <c r="C55" s="331"/>
      <c r="D55" s="333"/>
      <c r="E55" s="298" t="s">
        <v>1442</v>
      </c>
    </row>
    <row r="56" spans="1:5" x14ac:dyDescent="0.25">
      <c r="A56" s="334" t="s">
        <v>1460</v>
      </c>
      <c r="B56" s="336" t="s">
        <v>1440</v>
      </c>
      <c r="C56" s="337"/>
      <c r="D56" s="340" t="s">
        <v>44</v>
      </c>
      <c r="E56" s="295" t="s">
        <v>1441</v>
      </c>
    </row>
    <row r="57" spans="1:5" x14ac:dyDescent="0.25">
      <c r="A57" s="335"/>
      <c r="B57" s="338"/>
      <c r="C57" s="339"/>
      <c r="D57" s="341"/>
      <c r="E57" s="296" t="s">
        <v>1442</v>
      </c>
    </row>
    <row r="58" spans="1:5" x14ac:dyDescent="0.25">
      <c r="A58" s="326" t="s">
        <v>1461</v>
      </c>
      <c r="B58" s="328" t="s">
        <v>1440</v>
      </c>
      <c r="C58" s="329"/>
      <c r="D58" s="332" t="s">
        <v>44</v>
      </c>
      <c r="E58" s="297" t="s">
        <v>1441</v>
      </c>
    </row>
    <row r="59" spans="1:5" x14ac:dyDescent="0.25">
      <c r="A59" s="327"/>
      <c r="B59" s="330"/>
      <c r="C59" s="331"/>
      <c r="D59" s="333"/>
      <c r="E59" s="298" t="s">
        <v>1442</v>
      </c>
    </row>
    <row r="60" spans="1:5" x14ac:dyDescent="0.25">
      <c r="A60" s="334" t="s">
        <v>1462</v>
      </c>
      <c r="B60" s="336" t="s">
        <v>1440</v>
      </c>
      <c r="C60" s="337"/>
      <c r="D60" s="340" t="s">
        <v>44</v>
      </c>
      <c r="E60" s="295" t="s">
        <v>1441</v>
      </c>
    </row>
    <row r="61" spans="1:5" x14ac:dyDescent="0.25">
      <c r="A61" s="335"/>
      <c r="B61" s="338"/>
      <c r="C61" s="339"/>
      <c r="D61" s="341"/>
      <c r="E61" s="296" t="s">
        <v>1442</v>
      </c>
    </row>
    <row r="62" spans="1:5" x14ac:dyDescent="0.25">
      <c r="A62" s="326" t="s">
        <v>1463</v>
      </c>
      <c r="B62" s="328" t="s">
        <v>1440</v>
      </c>
      <c r="C62" s="329"/>
      <c r="D62" s="332" t="s">
        <v>44</v>
      </c>
      <c r="E62" s="297" t="s">
        <v>1441</v>
      </c>
    </row>
    <row r="63" spans="1:5" x14ac:dyDescent="0.25">
      <c r="A63" s="327"/>
      <c r="B63" s="330"/>
      <c r="C63" s="331"/>
      <c r="D63" s="333"/>
      <c r="E63" s="298" t="s">
        <v>1442</v>
      </c>
    </row>
    <row r="64" spans="1:5" x14ac:dyDescent="0.25">
      <c r="A64" s="334" t="s">
        <v>1464</v>
      </c>
      <c r="B64" s="336" t="s">
        <v>1440</v>
      </c>
      <c r="C64" s="337"/>
      <c r="D64" s="340" t="s">
        <v>44</v>
      </c>
      <c r="E64" s="295" t="s">
        <v>1441</v>
      </c>
    </row>
    <row r="65" spans="1:5" x14ac:dyDescent="0.25">
      <c r="A65" s="335"/>
      <c r="B65" s="338"/>
      <c r="C65" s="339"/>
      <c r="D65" s="341"/>
      <c r="E65" s="296" t="s">
        <v>1442</v>
      </c>
    </row>
    <row r="66" spans="1:5" x14ac:dyDescent="0.25">
      <c r="A66" s="326" t="s">
        <v>1465</v>
      </c>
      <c r="B66" s="328" t="s">
        <v>1466</v>
      </c>
      <c r="C66" s="329"/>
      <c r="D66" s="332" t="s">
        <v>44</v>
      </c>
      <c r="E66" s="297" t="s">
        <v>1441</v>
      </c>
    </row>
    <row r="67" spans="1:5" x14ac:dyDescent="0.25">
      <c r="A67" s="327"/>
      <c r="B67" s="330"/>
      <c r="C67" s="331"/>
      <c r="D67" s="333"/>
      <c r="E67" s="298" t="s">
        <v>1442</v>
      </c>
    </row>
    <row r="68" spans="1:5" x14ac:dyDescent="0.25">
      <c r="A68" s="334" t="s">
        <v>1467</v>
      </c>
      <c r="B68" s="336" t="s">
        <v>1466</v>
      </c>
      <c r="C68" s="337"/>
      <c r="D68" s="340" t="s">
        <v>44</v>
      </c>
      <c r="E68" s="295" t="s">
        <v>1441</v>
      </c>
    </row>
    <row r="69" spans="1:5" x14ac:dyDescent="0.25">
      <c r="A69" s="335"/>
      <c r="B69" s="338"/>
      <c r="C69" s="339"/>
      <c r="D69" s="341"/>
      <c r="E69" s="296" t="s">
        <v>1442</v>
      </c>
    </row>
    <row r="70" spans="1:5" x14ac:dyDescent="0.25">
      <c r="A70" s="326" t="s">
        <v>1468</v>
      </c>
      <c r="B70" s="328" t="s">
        <v>1466</v>
      </c>
      <c r="C70" s="329"/>
      <c r="D70" s="332" t="s">
        <v>44</v>
      </c>
      <c r="E70" s="297" t="s">
        <v>1441</v>
      </c>
    </row>
    <row r="71" spans="1:5" x14ac:dyDescent="0.25">
      <c r="A71" s="327"/>
      <c r="B71" s="330"/>
      <c r="C71" s="331"/>
      <c r="D71" s="333"/>
      <c r="E71" s="298" t="s">
        <v>1442</v>
      </c>
    </row>
    <row r="72" spans="1:5" x14ac:dyDescent="0.25">
      <c r="A72" s="334" t="s">
        <v>1469</v>
      </c>
      <c r="B72" s="336" t="s">
        <v>1466</v>
      </c>
      <c r="C72" s="337"/>
      <c r="D72" s="340" t="s">
        <v>44</v>
      </c>
      <c r="E72" s="295" t="s">
        <v>1441</v>
      </c>
    </row>
    <row r="73" spans="1:5" x14ac:dyDescent="0.25">
      <c r="A73" s="335"/>
      <c r="B73" s="338"/>
      <c r="C73" s="339"/>
      <c r="D73" s="341"/>
      <c r="E73" s="296" t="s">
        <v>1442</v>
      </c>
    </row>
    <row r="74" spans="1:5" x14ac:dyDescent="0.25">
      <c r="A74" s="326" t="s">
        <v>1470</v>
      </c>
      <c r="B74" s="328" t="s">
        <v>1466</v>
      </c>
      <c r="C74" s="329"/>
      <c r="D74" s="332" t="s">
        <v>44</v>
      </c>
      <c r="E74" s="297" t="s">
        <v>1441</v>
      </c>
    </row>
    <row r="75" spans="1:5" x14ac:dyDescent="0.25">
      <c r="A75" s="327"/>
      <c r="B75" s="330"/>
      <c r="C75" s="331"/>
      <c r="D75" s="333"/>
      <c r="E75" s="298" t="s">
        <v>1442</v>
      </c>
    </row>
    <row r="76" spans="1:5" x14ac:dyDescent="0.25">
      <c r="A76" s="334" t="s">
        <v>1471</v>
      </c>
      <c r="B76" s="336" t="s">
        <v>1466</v>
      </c>
      <c r="C76" s="337"/>
      <c r="D76" s="340" t="s">
        <v>44</v>
      </c>
      <c r="E76" s="295" t="s">
        <v>1441</v>
      </c>
    </row>
    <row r="77" spans="1:5" x14ac:dyDescent="0.25">
      <c r="A77" s="335"/>
      <c r="B77" s="338"/>
      <c r="C77" s="339"/>
      <c r="D77" s="341"/>
      <c r="E77" s="296" t="s">
        <v>1442</v>
      </c>
    </row>
    <row r="78" spans="1:5" x14ac:dyDescent="0.25">
      <c r="A78" s="326" t="s">
        <v>1472</v>
      </c>
      <c r="B78" s="328" t="s">
        <v>1466</v>
      </c>
      <c r="C78" s="329"/>
      <c r="D78" s="332" t="s">
        <v>44</v>
      </c>
      <c r="E78" s="297" t="s">
        <v>1441</v>
      </c>
    </row>
    <row r="79" spans="1:5" x14ac:dyDescent="0.25">
      <c r="A79" s="327"/>
      <c r="B79" s="330"/>
      <c r="C79" s="331"/>
      <c r="D79" s="333"/>
      <c r="E79" s="298" t="s">
        <v>1442</v>
      </c>
    </row>
    <row r="80" spans="1:5" x14ac:dyDescent="0.25">
      <c r="A80" s="334" t="s">
        <v>1473</v>
      </c>
      <c r="B80" s="336" t="s">
        <v>1466</v>
      </c>
      <c r="C80" s="337"/>
      <c r="D80" s="340" t="s">
        <v>44</v>
      </c>
      <c r="E80" s="295" t="s">
        <v>1441</v>
      </c>
    </row>
    <row r="81" spans="1:5" x14ac:dyDescent="0.25">
      <c r="A81" s="335"/>
      <c r="B81" s="338"/>
      <c r="C81" s="339"/>
      <c r="D81" s="341"/>
      <c r="E81" s="296" t="s">
        <v>1442</v>
      </c>
    </row>
    <row r="82" spans="1:5" x14ac:dyDescent="0.25">
      <c r="A82" s="326" t="s">
        <v>1474</v>
      </c>
      <c r="B82" s="328" t="s">
        <v>1466</v>
      </c>
      <c r="C82" s="329"/>
      <c r="D82" s="332" t="s">
        <v>44</v>
      </c>
      <c r="E82" s="297" t="s">
        <v>1441</v>
      </c>
    </row>
    <row r="83" spans="1:5" x14ac:dyDescent="0.25">
      <c r="A83" s="327"/>
      <c r="B83" s="330"/>
      <c r="C83" s="331"/>
      <c r="D83" s="333"/>
      <c r="E83" s="298" t="s">
        <v>1442</v>
      </c>
    </row>
    <row r="84" spans="1:5" x14ac:dyDescent="0.25">
      <c r="A84" s="334" t="s">
        <v>1475</v>
      </c>
      <c r="B84" s="336" t="s">
        <v>1476</v>
      </c>
      <c r="C84" s="337"/>
      <c r="D84" s="340" t="s">
        <v>44</v>
      </c>
      <c r="E84" s="295" t="s">
        <v>1441</v>
      </c>
    </row>
    <row r="85" spans="1:5" x14ac:dyDescent="0.25">
      <c r="A85" s="335"/>
      <c r="B85" s="338"/>
      <c r="C85" s="339"/>
      <c r="D85" s="341"/>
      <c r="E85" s="296" t="s">
        <v>1442</v>
      </c>
    </row>
    <row r="86" spans="1:5" x14ac:dyDescent="0.25">
      <c r="A86" s="326" t="s">
        <v>1477</v>
      </c>
      <c r="B86" s="328" t="s">
        <v>1476</v>
      </c>
      <c r="C86" s="329"/>
      <c r="D86" s="332" t="s">
        <v>44</v>
      </c>
      <c r="E86" s="297" t="s">
        <v>1441</v>
      </c>
    </row>
    <row r="87" spans="1:5" x14ac:dyDescent="0.25">
      <c r="A87" s="327"/>
      <c r="B87" s="330"/>
      <c r="C87" s="331"/>
      <c r="D87" s="333"/>
      <c r="E87" s="298" t="s">
        <v>1442</v>
      </c>
    </row>
    <row r="88" spans="1:5" x14ac:dyDescent="0.25">
      <c r="A88" s="334" t="s">
        <v>1478</v>
      </c>
      <c r="B88" s="336" t="s">
        <v>1476</v>
      </c>
      <c r="C88" s="337"/>
      <c r="D88" s="340" t="s">
        <v>44</v>
      </c>
      <c r="E88" s="295" t="s">
        <v>1441</v>
      </c>
    </row>
    <row r="89" spans="1:5" x14ac:dyDescent="0.25">
      <c r="A89" s="335"/>
      <c r="B89" s="338"/>
      <c r="C89" s="339"/>
      <c r="D89" s="341"/>
      <c r="E89" s="296" t="s">
        <v>1442</v>
      </c>
    </row>
    <row r="90" spans="1:5" x14ac:dyDescent="0.25">
      <c r="A90" s="326" t="s">
        <v>1479</v>
      </c>
      <c r="B90" s="328" t="s">
        <v>1476</v>
      </c>
      <c r="C90" s="329"/>
      <c r="D90" s="332" t="s">
        <v>44</v>
      </c>
      <c r="E90" s="297" t="s">
        <v>1441</v>
      </c>
    </row>
    <row r="91" spans="1:5" x14ac:dyDescent="0.25">
      <c r="A91" s="327"/>
      <c r="B91" s="330"/>
      <c r="C91" s="331"/>
      <c r="D91" s="333"/>
      <c r="E91" s="298" t="s">
        <v>1442</v>
      </c>
    </row>
    <row r="92" spans="1:5" x14ac:dyDescent="0.25">
      <c r="A92" s="334" t="s">
        <v>1480</v>
      </c>
      <c r="B92" s="336" t="s">
        <v>1476</v>
      </c>
      <c r="C92" s="337"/>
      <c r="D92" s="340" t="s">
        <v>44</v>
      </c>
      <c r="E92" s="295" t="s">
        <v>1441</v>
      </c>
    </row>
    <row r="93" spans="1:5" x14ac:dyDescent="0.25">
      <c r="A93" s="335"/>
      <c r="B93" s="338"/>
      <c r="C93" s="339"/>
      <c r="D93" s="341"/>
      <c r="E93" s="296" t="s">
        <v>1442</v>
      </c>
    </row>
    <row r="94" spans="1:5" x14ac:dyDescent="0.25">
      <c r="A94" s="326" t="s">
        <v>1481</v>
      </c>
      <c r="B94" s="328" t="s">
        <v>1476</v>
      </c>
      <c r="C94" s="329"/>
      <c r="D94" s="332" t="s">
        <v>44</v>
      </c>
      <c r="E94" s="297" t="s">
        <v>1441</v>
      </c>
    </row>
    <row r="95" spans="1:5" x14ac:dyDescent="0.25">
      <c r="A95" s="327"/>
      <c r="B95" s="330"/>
      <c r="C95" s="331"/>
      <c r="D95" s="333"/>
      <c r="E95" s="298" t="s">
        <v>1442</v>
      </c>
    </row>
    <row r="96" spans="1:5" x14ac:dyDescent="0.25">
      <c r="A96" s="334" t="s">
        <v>1482</v>
      </c>
      <c r="B96" s="336" t="s">
        <v>1476</v>
      </c>
      <c r="C96" s="337"/>
      <c r="D96" s="340" t="s">
        <v>44</v>
      </c>
      <c r="E96" s="295" t="s">
        <v>1441</v>
      </c>
    </row>
    <row r="97" spans="1:5" x14ac:dyDescent="0.25">
      <c r="A97" s="335"/>
      <c r="B97" s="338"/>
      <c r="C97" s="339"/>
      <c r="D97" s="341"/>
      <c r="E97" s="296" t="s">
        <v>1442</v>
      </c>
    </row>
    <row r="98" spans="1:5" x14ac:dyDescent="0.25">
      <c r="A98" s="326" t="s">
        <v>1483</v>
      </c>
      <c r="B98" s="328" t="s">
        <v>1476</v>
      </c>
      <c r="C98" s="329"/>
      <c r="D98" s="332" t="s">
        <v>44</v>
      </c>
      <c r="E98" s="297" t="s">
        <v>1441</v>
      </c>
    </row>
    <row r="99" spans="1:5" x14ac:dyDescent="0.25">
      <c r="A99" s="327"/>
      <c r="B99" s="330"/>
      <c r="C99" s="331"/>
      <c r="D99" s="333"/>
      <c r="E99" s="298" t="s">
        <v>1442</v>
      </c>
    </row>
    <row r="100" spans="1:5" x14ac:dyDescent="0.25">
      <c r="A100" s="334" t="s">
        <v>1484</v>
      </c>
      <c r="B100" s="336" t="s">
        <v>1476</v>
      </c>
      <c r="C100" s="337"/>
      <c r="D100" s="340" t="s">
        <v>44</v>
      </c>
      <c r="E100" s="295" t="s">
        <v>1441</v>
      </c>
    </row>
    <row r="101" spans="1:5" x14ac:dyDescent="0.25">
      <c r="A101" s="335"/>
      <c r="B101" s="338"/>
      <c r="C101" s="339"/>
      <c r="D101" s="341"/>
      <c r="E101" s="296" t="s">
        <v>1442</v>
      </c>
    </row>
    <row r="102" spans="1:5" x14ac:dyDescent="0.25">
      <c r="A102" s="326" t="s">
        <v>1485</v>
      </c>
      <c r="B102" s="328" t="s">
        <v>1476</v>
      </c>
      <c r="C102" s="329"/>
      <c r="D102" s="332" t="s">
        <v>44</v>
      </c>
      <c r="E102" s="297" t="s">
        <v>1441</v>
      </c>
    </row>
    <row r="103" spans="1:5" x14ac:dyDescent="0.25">
      <c r="A103" s="327"/>
      <c r="B103" s="330"/>
      <c r="C103" s="331"/>
      <c r="D103" s="333"/>
      <c r="E103" s="298" t="s">
        <v>1442</v>
      </c>
    </row>
    <row r="104" spans="1:5" x14ac:dyDescent="0.25">
      <c r="A104" s="334" t="s">
        <v>1486</v>
      </c>
      <c r="B104" s="336" t="s">
        <v>1476</v>
      </c>
      <c r="C104" s="337"/>
      <c r="D104" s="340" t="s">
        <v>44</v>
      </c>
      <c r="E104" s="295" t="s">
        <v>1441</v>
      </c>
    </row>
    <row r="105" spans="1:5" x14ac:dyDescent="0.25">
      <c r="A105" s="335"/>
      <c r="B105" s="338"/>
      <c r="C105" s="339"/>
      <c r="D105" s="341"/>
      <c r="E105" s="296" t="s">
        <v>1442</v>
      </c>
    </row>
    <row r="106" spans="1:5" x14ac:dyDescent="0.25">
      <c r="A106" s="326" t="s">
        <v>1487</v>
      </c>
      <c r="B106" s="328" t="s">
        <v>1476</v>
      </c>
      <c r="C106" s="329"/>
      <c r="D106" s="332" t="s">
        <v>44</v>
      </c>
      <c r="E106" s="297" t="s">
        <v>1441</v>
      </c>
    </row>
    <row r="107" spans="1:5" x14ac:dyDescent="0.25">
      <c r="A107" s="327"/>
      <c r="B107" s="330"/>
      <c r="C107" s="331"/>
      <c r="D107" s="333"/>
      <c r="E107" s="298" t="s">
        <v>1442</v>
      </c>
    </row>
    <row r="108" spans="1:5" x14ac:dyDescent="0.25">
      <c r="A108" s="334" t="s">
        <v>1488</v>
      </c>
      <c r="B108" s="336" t="s">
        <v>1476</v>
      </c>
      <c r="C108" s="337"/>
      <c r="D108" s="340" t="s">
        <v>44</v>
      </c>
      <c r="E108" s="295" t="s">
        <v>1441</v>
      </c>
    </row>
    <row r="109" spans="1:5" x14ac:dyDescent="0.25">
      <c r="A109" s="335"/>
      <c r="B109" s="338"/>
      <c r="C109" s="339"/>
      <c r="D109" s="341"/>
      <c r="E109" s="296" t="s">
        <v>1442</v>
      </c>
    </row>
    <row r="110" spans="1:5" x14ac:dyDescent="0.25">
      <c r="A110" s="326" t="s">
        <v>1489</v>
      </c>
      <c r="B110" s="328" t="s">
        <v>1476</v>
      </c>
      <c r="C110" s="329"/>
      <c r="D110" s="332" t="s">
        <v>44</v>
      </c>
      <c r="E110" s="297" t="s">
        <v>1441</v>
      </c>
    </row>
    <row r="111" spans="1:5" x14ac:dyDescent="0.25">
      <c r="A111" s="327"/>
      <c r="B111" s="330"/>
      <c r="C111" s="331"/>
      <c r="D111" s="333"/>
      <c r="E111" s="298" t="s">
        <v>1442</v>
      </c>
    </row>
    <row r="112" spans="1:5" x14ac:dyDescent="0.25">
      <c r="A112" s="334" t="s">
        <v>1490</v>
      </c>
      <c r="B112" s="336" t="s">
        <v>1476</v>
      </c>
      <c r="C112" s="337"/>
      <c r="D112" s="340" t="s">
        <v>44</v>
      </c>
      <c r="E112" s="295" t="s">
        <v>1441</v>
      </c>
    </row>
    <row r="113" spans="1:5" x14ac:dyDescent="0.25">
      <c r="A113" s="335"/>
      <c r="B113" s="338"/>
      <c r="C113" s="339"/>
      <c r="D113" s="341"/>
      <c r="E113" s="296" t="s">
        <v>1442</v>
      </c>
    </row>
    <row r="114" spans="1:5" x14ac:dyDescent="0.25">
      <c r="A114" s="326" t="s">
        <v>1491</v>
      </c>
      <c r="B114" s="328" t="s">
        <v>1476</v>
      </c>
      <c r="C114" s="329"/>
      <c r="D114" s="332" t="s">
        <v>44</v>
      </c>
      <c r="E114" s="297" t="s">
        <v>1441</v>
      </c>
    </row>
    <row r="115" spans="1:5" x14ac:dyDescent="0.25">
      <c r="A115" s="327"/>
      <c r="B115" s="330"/>
      <c r="C115" s="331"/>
      <c r="D115" s="333"/>
      <c r="E115" s="298" t="s">
        <v>1442</v>
      </c>
    </row>
    <row r="116" spans="1:5" x14ac:dyDescent="0.25">
      <c r="A116" s="334" t="s">
        <v>1492</v>
      </c>
      <c r="B116" s="336" t="s">
        <v>1476</v>
      </c>
      <c r="C116" s="337"/>
      <c r="D116" s="340" t="s">
        <v>44</v>
      </c>
      <c r="E116" s="295" t="s">
        <v>1441</v>
      </c>
    </row>
    <row r="117" spans="1:5" x14ac:dyDescent="0.25">
      <c r="A117" s="335"/>
      <c r="B117" s="338"/>
      <c r="C117" s="339"/>
      <c r="D117" s="341"/>
      <c r="E117" s="296" t="s">
        <v>1442</v>
      </c>
    </row>
    <row r="118" spans="1:5" x14ac:dyDescent="0.25">
      <c r="A118" s="326" t="s">
        <v>1493</v>
      </c>
      <c r="B118" s="328" t="s">
        <v>1494</v>
      </c>
      <c r="C118" s="329"/>
      <c r="D118" s="332" t="s">
        <v>44</v>
      </c>
      <c r="E118" s="297" t="s">
        <v>1441</v>
      </c>
    </row>
    <row r="119" spans="1:5" x14ac:dyDescent="0.25">
      <c r="A119" s="327"/>
      <c r="B119" s="330"/>
      <c r="C119" s="331"/>
      <c r="D119" s="333"/>
      <c r="E119" s="298" t="s">
        <v>1442</v>
      </c>
    </row>
    <row r="120" spans="1:5" x14ac:dyDescent="0.25">
      <c r="A120" s="334" t="s">
        <v>1495</v>
      </c>
      <c r="B120" s="336" t="s">
        <v>1494</v>
      </c>
      <c r="C120" s="337"/>
      <c r="D120" s="340" t="s">
        <v>44</v>
      </c>
      <c r="E120" s="295" t="s">
        <v>1441</v>
      </c>
    </row>
    <row r="121" spans="1:5" x14ac:dyDescent="0.25">
      <c r="A121" s="335"/>
      <c r="B121" s="338"/>
      <c r="C121" s="339"/>
      <c r="D121" s="341"/>
      <c r="E121" s="296" t="s">
        <v>1442</v>
      </c>
    </row>
    <row r="122" spans="1:5" x14ac:dyDescent="0.25">
      <c r="A122" s="326" t="s">
        <v>1496</v>
      </c>
      <c r="B122" s="328" t="s">
        <v>1494</v>
      </c>
      <c r="C122" s="329"/>
      <c r="D122" s="332" t="s">
        <v>44</v>
      </c>
      <c r="E122" s="297" t="s">
        <v>1441</v>
      </c>
    </row>
    <row r="123" spans="1:5" x14ac:dyDescent="0.25">
      <c r="A123" s="327"/>
      <c r="B123" s="330"/>
      <c r="C123" s="331"/>
      <c r="D123" s="333"/>
      <c r="E123" s="298" t="s">
        <v>1442</v>
      </c>
    </row>
    <row r="124" spans="1:5" x14ac:dyDescent="0.25">
      <c r="A124" s="334" t="s">
        <v>1497</v>
      </c>
      <c r="B124" s="336" t="s">
        <v>1494</v>
      </c>
      <c r="C124" s="337"/>
      <c r="D124" s="340" t="s">
        <v>44</v>
      </c>
      <c r="E124" s="295" t="s">
        <v>1441</v>
      </c>
    </row>
    <row r="125" spans="1:5" x14ac:dyDescent="0.25">
      <c r="A125" s="335"/>
      <c r="B125" s="338"/>
      <c r="C125" s="339"/>
      <c r="D125" s="341"/>
      <c r="E125" s="296" t="s">
        <v>1442</v>
      </c>
    </row>
    <row r="126" spans="1:5" x14ac:dyDescent="0.25">
      <c r="A126" s="326" t="s">
        <v>1498</v>
      </c>
      <c r="B126" s="328" t="s">
        <v>1494</v>
      </c>
      <c r="C126" s="329"/>
      <c r="D126" s="332" t="s">
        <v>44</v>
      </c>
      <c r="E126" s="297" t="s">
        <v>1441</v>
      </c>
    </row>
    <row r="127" spans="1:5" x14ac:dyDescent="0.25">
      <c r="A127" s="327"/>
      <c r="B127" s="330"/>
      <c r="C127" s="331"/>
      <c r="D127" s="333"/>
      <c r="E127" s="298" t="s">
        <v>1442</v>
      </c>
    </row>
    <row r="128" spans="1:5" x14ac:dyDescent="0.25">
      <c r="A128" s="334" t="s">
        <v>1499</v>
      </c>
      <c r="B128" s="336" t="s">
        <v>1494</v>
      </c>
      <c r="C128" s="337"/>
      <c r="D128" s="340" t="s">
        <v>44</v>
      </c>
      <c r="E128" s="295" t="s">
        <v>1441</v>
      </c>
    </row>
    <row r="129" spans="1:5" x14ac:dyDescent="0.25">
      <c r="A129" s="335"/>
      <c r="B129" s="338"/>
      <c r="C129" s="339"/>
      <c r="D129" s="341"/>
      <c r="E129" s="296" t="s">
        <v>1442</v>
      </c>
    </row>
    <row r="130" spans="1:5" x14ac:dyDescent="0.25">
      <c r="A130" s="326" t="s">
        <v>1500</v>
      </c>
      <c r="B130" s="328" t="s">
        <v>1494</v>
      </c>
      <c r="C130" s="329"/>
      <c r="D130" s="332" t="s">
        <v>44</v>
      </c>
      <c r="E130" s="297" t="s">
        <v>1441</v>
      </c>
    </row>
    <row r="131" spans="1:5" x14ac:dyDescent="0.25">
      <c r="A131" s="327"/>
      <c r="B131" s="330"/>
      <c r="C131" s="331"/>
      <c r="D131" s="333"/>
      <c r="E131" s="298" t="s">
        <v>1442</v>
      </c>
    </row>
    <row r="132" spans="1:5" x14ac:dyDescent="0.25">
      <c r="A132" s="334" t="s">
        <v>1501</v>
      </c>
      <c r="B132" s="336" t="s">
        <v>1502</v>
      </c>
      <c r="C132" s="337"/>
      <c r="D132" s="340" t="s">
        <v>44</v>
      </c>
      <c r="E132" s="295" t="s">
        <v>1441</v>
      </c>
    </row>
    <row r="133" spans="1:5" x14ac:dyDescent="0.25">
      <c r="A133" s="335"/>
      <c r="B133" s="338"/>
      <c r="C133" s="339"/>
      <c r="D133" s="341"/>
      <c r="E133" s="296" t="s">
        <v>1442</v>
      </c>
    </row>
    <row r="134" spans="1:5" x14ac:dyDescent="0.25">
      <c r="A134" s="326" t="s">
        <v>1503</v>
      </c>
      <c r="B134" s="328" t="s">
        <v>1502</v>
      </c>
      <c r="C134" s="329"/>
      <c r="D134" s="332" t="s">
        <v>44</v>
      </c>
      <c r="E134" s="297" t="s">
        <v>1441</v>
      </c>
    </row>
    <row r="135" spans="1:5" x14ac:dyDescent="0.25">
      <c r="A135" s="327"/>
      <c r="B135" s="330"/>
      <c r="C135" s="331"/>
      <c r="D135" s="333"/>
      <c r="E135" s="298" t="s">
        <v>1442</v>
      </c>
    </row>
    <row r="136" spans="1:5" x14ac:dyDescent="0.25">
      <c r="A136" s="334" t="s">
        <v>1504</v>
      </c>
      <c r="B136" s="336" t="s">
        <v>1502</v>
      </c>
      <c r="C136" s="337"/>
      <c r="D136" s="340" t="s">
        <v>44</v>
      </c>
      <c r="E136" s="295" t="s">
        <v>1441</v>
      </c>
    </row>
    <row r="137" spans="1:5" x14ac:dyDescent="0.25">
      <c r="A137" s="335"/>
      <c r="B137" s="338"/>
      <c r="C137" s="339"/>
      <c r="D137" s="341"/>
      <c r="E137" s="296" t="s">
        <v>1442</v>
      </c>
    </row>
    <row r="138" spans="1:5" x14ac:dyDescent="0.25">
      <c r="A138" s="326" t="s">
        <v>1505</v>
      </c>
      <c r="B138" s="328" t="s">
        <v>1502</v>
      </c>
      <c r="C138" s="329"/>
      <c r="D138" s="332" t="s">
        <v>44</v>
      </c>
      <c r="E138" s="297" t="s">
        <v>1441</v>
      </c>
    </row>
    <row r="139" spans="1:5" x14ac:dyDescent="0.25">
      <c r="A139" s="327"/>
      <c r="B139" s="330"/>
      <c r="C139" s="331"/>
      <c r="D139" s="333"/>
      <c r="E139" s="298" t="s">
        <v>1442</v>
      </c>
    </row>
    <row r="140" spans="1:5" x14ac:dyDescent="0.25">
      <c r="A140" s="334" t="s">
        <v>1506</v>
      </c>
      <c r="B140" s="336" t="s">
        <v>1502</v>
      </c>
      <c r="C140" s="337"/>
      <c r="D140" s="340" t="s">
        <v>44</v>
      </c>
      <c r="E140" s="295" t="s">
        <v>1441</v>
      </c>
    </row>
    <row r="141" spans="1:5" x14ac:dyDescent="0.25">
      <c r="A141" s="335"/>
      <c r="B141" s="338"/>
      <c r="C141" s="339"/>
      <c r="D141" s="341"/>
      <c r="E141" s="296" t="s">
        <v>1442</v>
      </c>
    </row>
    <row r="142" spans="1:5" x14ac:dyDescent="0.25">
      <c r="A142" s="326" t="s">
        <v>1507</v>
      </c>
      <c r="B142" s="328" t="s">
        <v>1502</v>
      </c>
      <c r="C142" s="329"/>
      <c r="D142" s="332" t="s">
        <v>44</v>
      </c>
      <c r="E142" s="297" t="s">
        <v>1441</v>
      </c>
    </row>
    <row r="143" spans="1:5" x14ac:dyDescent="0.25">
      <c r="A143" s="327"/>
      <c r="B143" s="330"/>
      <c r="C143" s="331"/>
      <c r="D143" s="333"/>
      <c r="E143" s="298" t="s">
        <v>1442</v>
      </c>
    </row>
    <row r="144" spans="1:5" x14ac:dyDescent="0.25">
      <c r="A144" s="334" t="s">
        <v>1508</v>
      </c>
      <c r="B144" s="336" t="s">
        <v>1502</v>
      </c>
      <c r="C144" s="337"/>
      <c r="D144" s="340" t="s">
        <v>44</v>
      </c>
      <c r="E144" s="295" t="s">
        <v>1441</v>
      </c>
    </row>
    <row r="145" spans="1:5" x14ac:dyDescent="0.25">
      <c r="A145" s="335"/>
      <c r="B145" s="338"/>
      <c r="C145" s="339"/>
      <c r="D145" s="341"/>
      <c r="E145" s="296" t="s">
        <v>1442</v>
      </c>
    </row>
    <row r="146" spans="1:5" x14ac:dyDescent="0.25">
      <c r="A146" s="326" t="s">
        <v>1509</v>
      </c>
      <c r="B146" s="328" t="s">
        <v>1502</v>
      </c>
      <c r="C146" s="329"/>
      <c r="D146" s="332" t="s">
        <v>44</v>
      </c>
      <c r="E146" s="297" t="s">
        <v>1441</v>
      </c>
    </row>
    <row r="147" spans="1:5" x14ac:dyDescent="0.25">
      <c r="A147" s="327"/>
      <c r="B147" s="330"/>
      <c r="C147" s="331"/>
      <c r="D147" s="333"/>
      <c r="E147" s="298" t="s">
        <v>1442</v>
      </c>
    </row>
    <row r="148" spans="1:5" x14ac:dyDescent="0.25">
      <c r="A148" s="334" t="s">
        <v>1510</v>
      </c>
      <c r="B148" s="336" t="s">
        <v>1502</v>
      </c>
      <c r="C148" s="337"/>
      <c r="D148" s="340" t="s">
        <v>44</v>
      </c>
      <c r="E148" s="295" t="s">
        <v>1441</v>
      </c>
    </row>
    <row r="149" spans="1:5" x14ac:dyDescent="0.25">
      <c r="A149" s="335"/>
      <c r="B149" s="338"/>
      <c r="C149" s="339"/>
      <c r="D149" s="341"/>
      <c r="E149" s="296" t="s">
        <v>1442</v>
      </c>
    </row>
    <row r="150" spans="1:5" x14ac:dyDescent="0.25">
      <c r="A150" s="326" t="s">
        <v>1511</v>
      </c>
      <c r="B150" s="328" t="s">
        <v>1502</v>
      </c>
      <c r="C150" s="329"/>
      <c r="D150" s="332" t="s">
        <v>44</v>
      </c>
      <c r="E150" s="297" t="s">
        <v>1441</v>
      </c>
    </row>
    <row r="151" spans="1:5" x14ac:dyDescent="0.25">
      <c r="A151" s="327"/>
      <c r="B151" s="330"/>
      <c r="C151" s="331"/>
      <c r="D151" s="333"/>
      <c r="E151" s="298" t="s">
        <v>1442</v>
      </c>
    </row>
    <row r="152" spans="1:5" x14ac:dyDescent="0.25">
      <c r="A152" s="334" t="s">
        <v>1512</v>
      </c>
      <c r="B152" s="336" t="s">
        <v>1502</v>
      </c>
      <c r="C152" s="337"/>
      <c r="D152" s="340" t="s">
        <v>44</v>
      </c>
      <c r="E152" s="295" t="s">
        <v>1441</v>
      </c>
    </row>
    <row r="153" spans="1:5" x14ac:dyDescent="0.25">
      <c r="A153" s="335"/>
      <c r="B153" s="338"/>
      <c r="C153" s="339"/>
      <c r="D153" s="341"/>
      <c r="E153" s="296" t="s">
        <v>1442</v>
      </c>
    </row>
    <row r="154" spans="1:5" x14ac:dyDescent="0.25">
      <c r="A154" s="326" t="s">
        <v>1513</v>
      </c>
      <c r="B154" s="328" t="s">
        <v>1502</v>
      </c>
      <c r="C154" s="329"/>
      <c r="D154" s="332" t="s">
        <v>44</v>
      </c>
      <c r="E154" s="297" t="s">
        <v>1441</v>
      </c>
    </row>
    <row r="155" spans="1:5" x14ac:dyDescent="0.25">
      <c r="A155" s="327"/>
      <c r="B155" s="330"/>
      <c r="C155" s="331"/>
      <c r="D155" s="333"/>
      <c r="E155" s="298" t="s">
        <v>1442</v>
      </c>
    </row>
    <row r="156" spans="1:5" x14ac:dyDescent="0.25">
      <c r="A156" s="334" t="s">
        <v>1514</v>
      </c>
      <c r="B156" s="336" t="s">
        <v>1502</v>
      </c>
      <c r="C156" s="337"/>
      <c r="D156" s="340" t="s">
        <v>44</v>
      </c>
      <c r="E156" s="295" t="s">
        <v>1441</v>
      </c>
    </row>
    <row r="157" spans="1:5" x14ac:dyDescent="0.25">
      <c r="A157" s="335"/>
      <c r="B157" s="338"/>
      <c r="C157" s="339"/>
      <c r="D157" s="341"/>
      <c r="E157" s="296" t="s">
        <v>1442</v>
      </c>
    </row>
    <row r="158" spans="1:5" x14ac:dyDescent="0.25">
      <c r="A158" s="326" t="s">
        <v>1515</v>
      </c>
      <c r="B158" s="328" t="s">
        <v>1502</v>
      </c>
      <c r="C158" s="329"/>
      <c r="D158" s="332" t="s">
        <v>44</v>
      </c>
      <c r="E158" s="297" t="s">
        <v>1441</v>
      </c>
    </row>
    <row r="159" spans="1:5" x14ac:dyDescent="0.25">
      <c r="A159" s="327"/>
      <c r="B159" s="330"/>
      <c r="C159" s="331"/>
      <c r="D159" s="333"/>
      <c r="E159" s="298" t="s">
        <v>1442</v>
      </c>
    </row>
    <row r="160" spans="1:5" x14ac:dyDescent="0.25">
      <c r="A160" s="334" t="s">
        <v>1516</v>
      </c>
      <c r="B160" s="336" t="s">
        <v>1517</v>
      </c>
      <c r="C160" s="337"/>
      <c r="D160" s="340" t="s">
        <v>44</v>
      </c>
      <c r="E160" s="295" t="s">
        <v>1441</v>
      </c>
    </row>
    <row r="161" spans="1:5" x14ac:dyDescent="0.25">
      <c r="A161" s="335"/>
      <c r="B161" s="338"/>
      <c r="C161" s="339"/>
      <c r="D161" s="341"/>
      <c r="E161" s="296" t="s">
        <v>1442</v>
      </c>
    </row>
    <row r="162" spans="1:5" x14ac:dyDescent="0.25">
      <c r="A162" s="326" t="s">
        <v>1518</v>
      </c>
      <c r="B162" s="328" t="s">
        <v>1517</v>
      </c>
      <c r="C162" s="329"/>
      <c r="D162" s="332" t="s">
        <v>44</v>
      </c>
      <c r="E162" s="297" t="s">
        <v>1441</v>
      </c>
    </row>
    <row r="163" spans="1:5" x14ac:dyDescent="0.25">
      <c r="A163" s="327"/>
      <c r="B163" s="330"/>
      <c r="C163" s="331"/>
      <c r="D163" s="333"/>
      <c r="E163" s="298" t="s">
        <v>1442</v>
      </c>
    </row>
    <row r="164" spans="1:5" x14ac:dyDescent="0.25">
      <c r="A164" s="334" t="s">
        <v>1519</v>
      </c>
      <c r="B164" s="336" t="s">
        <v>1517</v>
      </c>
      <c r="C164" s="337"/>
      <c r="D164" s="340" t="s">
        <v>44</v>
      </c>
      <c r="E164" s="295" t="s">
        <v>1441</v>
      </c>
    </row>
    <row r="165" spans="1:5" x14ac:dyDescent="0.25">
      <c r="A165" s="335"/>
      <c r="B165" s="338"/>
      <c r="C165" s="339"/>
      <c r="D165" s="341"/>
      <c r="E165" s="296" t="s">
        <v>1442</v>
      </c>
    </row>
    <row r="166" spans="1:5" x14ac:dyDescent="0.25">
      <c r="A166" s="326" t="s">
        <v>1520</v>
      </c>
      <c r="B166" s="328" t="s">
        <v>1517</v>
      </c>
      <c r="C166" s="329"/>
      <c r="D166" s="332" t="s">
        <v>44</v>
      </c>
      <c r="E166" s="297" t="s">
        <v>1441</v>
      </c>
    </row>
    <row r="167" spans="1:5" x14ac:dyDescent="0.25">
      <c r="A167" s="327"/>
      <c r="B167" s="330"/>
      <c r="C167" s="331"/>
      <c r="D167" s="333"/>
      <c r="E167" s="298" t="s">
        <v>1442</v>
      </c>
    </row>
    <row r="168" spans="1:5" x14ac:dyDescent="0.25">
      <c r="A168" s="334" t="s">
        <v>1521</v>
      </c>
      <c r="B168" s="336" t="s">
        <v>1517</v>
      </c>
      <c r="C168" s="337"/>
      <c r="D168" s="340" t="s">
        <v>44</v>
      </c>
      <c r="E168" s="295" t="s">
        <v>1441</v>
      </c>
    </row>
    <row r="169" spans="1:5" x14ac:dyDescent="0.25">
      <c r="A169" s="335"/>
      <c r="B169" s="338"/>
      <c r="C169" s="339"/>
      <c r="D169" s="341"/>
      <c r="E169" s="296" t="s">
        <v>1442</v>
      </c>
    </row>
    <row r="170" spans="1:5" x14ac:dyDescent="0.25">
      <c r="A170" s="326" t="s">
        <v>1522</v>
      </c>
      <c r="B170" s="328" t="s">
        <v>1517</v>
      </c>
      <c r="C170" s="329"/>
      <c r="D170" s="332" t="s">
        <v>44</v>
      </c>
      <c r="E170" s="297" t="s">
        <v>1441</v>
      </c>
    </row>
    <row r="171" spans="1:5" x14ac:dyDescent="0.25">
      <c r="A171" s="327"/>
      <c r="B171" s="330"/>
      <c r="C171" s="331"/>
      <c r="D171" s="333"/>
      <c r="E171" s="298" t="s">
        <v>1442</v>
      </c>
    </row>
    <row r="172" spans="1:5" x14ac:dyDescent="0.25">
      <c r="A172" s="334" t="s">
        <v>1523</v>
      </c>
      <c r="B172" s="336" t="s">
        <v>1517</v>
      </c>
      <c r="C172" s="337"/>
      <c r="D172" s="340" t="s">
        <v>44</v>
      </c>
      <c r="E172" s="295" t="s">
        <v>1441</v>
      </c>
    </row>
    <row r="173" spans="1:5" x14ac:dyDescent="0.25">
      <c r="A173" s="335"/>
      <c r="B173" s="338"/>
      <c r="C173" s="339"/>
      <c r="D173" s="341"/>
      <c r="E173" s="296" t="s">
        <v>1442</v>
      </c>
    </row>
    <row r="174" spans="1:5" x14ac:dyDescent="0.25">
      <c r="A174" s="326" t="s">
        <v>1524</v>
      </c>
      <c r="B174" s="328" t="s">
        <v>1517</v>
      </c>
      <c r="C174" s="329"/>
      <c r="D174" s="332" t="s">
        <v>44</v>
      </c>
      <c r="E174" s="297" t="s">
        <v>1441</v>
      </c>
    </row>
    <row r="175" spans="1:5" x14ac:dyDescent="0.25">
      <c r="A175" s="327"/>
      <c r="B175" s="330"/>
      <c r="C175" s="331"/>
      <c r="D175" s="333"/>
      <c r="E175" s="298" t="s">
        <v>1442</v>
      </c>
    </row>
    <row r="176" spans="1:5" x14ac:dyDescent="0.25">
      <c r="A176" s="334" t="s">
        <v>1525</v>
      </c>
      <c r="B176" s="336" t="s">
        <v>1517</v>
      </c>
      <c r="C176" s="337"/>
      <c r="D176" s="340" t="s">
        <v>44</v>
      </c>
      <c r="E176" s="295" t="s">
        <v>1441</v>
      </c>
    </row>
    <row r="177" spans="1:5" x14ac:dyDescent="0.25">
      <c r="A177" s="335"/>
      <c r="B177" s="338"/>
      <c r="C177" s="339"/>
      <c r="D177" s="341"/>
      <c r="E177" s="296" t="s">
        <v>1442</v>
      </c>
    </row>
    <row r="178" spans="1:5" x14ac:dyDescent="0.25">
      <c r="A178" s="326" t="s">
        <v>1526</v>
      </c>
      <c r="B178" s="328" t="s">
        <v>1527</v>
      </c>
      <c r="C178" s="329"/>
      <c r="D178" s="332" t="s">
        <v>44</v>
      </c>
      <c r="E178" s="297" t="s">
        <v>1441</v>
      </c>
    </row>
    <row r="179" spans="1:5" x14ac:dyDescent="0.25">
      <c r="A179" s="327"/>
      <c r="B179" s="330"/>
      <c r="C179" s="331"/>
      <c r="D179" s="333"/>
      <c r="E179" s="298" t="s">
        <v>1442</v>
      </c>
    </row>
    <row r="180" spans="1:5" x14ac:dyDescent="0.25">
      <c r="A180" s="334" t="s">
        <v>1528</v>
      </c>
      <c r="B180" s="336" t="s">
        <v>1527</v>
      </c>
      <c r="C180" s="337"/>
      <c r="D180" s="340" t="s">
        <v>44</v>
      </c>
      <c r="E180" s="295" t="s">
        <v>1441</v>
      </c>
    </row>
    <row r="181" spans="1:5" x14ac:dyDescent="0.25">
      <c r="A181" s="335"/>
      <c r="B181" s="338"/>
      <c r="C181" s="339"/>
      <c r="D181" s="341"/>
      <c r="E181" s="296" t="s">
        <v>1442</v>
      </c>
    </row>
    <row r="182" spans="1:5" x14ac:dyDescent="0.25">
      <c r="A182" s="326" t="s">
        <v>1529</v>
      </c>
      <c r="B182" s="328" t="s">
        <v>1527</v>
      </c>
      <c r="C182" s="329"/>
      <c r="D182" s="332" t="s">
        <v>44</v>
      </c>
      <c r="E182" s="297" t="s">
        <v>1441</v>
      </c>
    </row>
    <row r="183" spans="1:5" x14ac:dyDescent="0.25">
      <c r="A183" s="327"/>
      <c r="B183" s="330"/>
      <c r="C183" s="331"/>
      <c r="D183" s="333"/>
      <c r="E183" s="298" t="s">
        <v>1442</v>
      </c>
    </row>
    <row r="184" spans="1:5" x14ac:dyDescent="0.25">
      <c r="A184" s="334" t="s">
        <v>1530</v>
      </c>
      <c r="B184" s="336" t="s">
        <v>1527</v>
      </c>
      <c r="C184" s="337"/>
      <c r="D184" s="340" t="s">
        <v>44</v>
      </c>
      <c r="E184" s="295" t="s">
        <v>1441</v>
      </c>
    </row>
    <row r="185" spans="1:5" x14ac:dyDescent="0.25">
      <c r="A185" s="335"/>
      <c r="B185" s="338"/>
      <c r="C185" s="339"/>
      <c r="D185" s="341"/>
      <c r="E185" s="296" t="s">
        <v>1442</v>
      </c>
    </row>
    <row r="186" spans="1:5" x14ac:dyDescent="0.25">
      <c r="A186" s="326" t="s">
        <v>1531</v>
      </c>
      <c r="B186" s="328" t="s">
        <v>1527</v>
      </c>
      <c r="C186" s="329"/>
      <c r="D186" s="332" t="s">
        <v>44</v>
      </c>
      <c r="E186" s="297" t="s">
        <v>1441</v>
      </c>
    </row>
    <row r="187" spans="1:5" x14ac:dyDescent="0.25">
      <c r="A187" s="327"/>
      <c r="B187" s="330"/>
      <c r="C187" s="331"/>
      <c r="D187" s="333"/>
      <c r="E187" s="298" t="s">
        <v>1442</v>
      </c>
    </row>
    <row r="188" spans="1:5" x14ac:dyDescent="0.25">
      <c r="A188" s="334" t="s">
        <v>1532</v>
      </c>
      <c r="B188" s="336" t="s">
        <v>1527</v>
      </c>
      <c r="C188" s="337"/>
      <c r="D188" s="340" t="s">
        <v>44</v>
      </c>
      <c r="E188" s="295" t="s">
        <v>1441</v>
      </c>
    </row>
    <row r="189" spans="1:5" x14ac:dyDescent="0.25">
      <c r="A189" s="335"/>
      <c r="B189" s="338"/>
      <c r="C189" s="339"/>
      <c r="D189" s="341"/>
      <c r="E189" s="296" t="s">
        <v>1442</v>
      </c>
    </row>
    <row r="190" spans="1:5" x14ac:dyDescent="0.25">
      <c r="A190" s="326" t="s">
        <v>1533</v>
      </c>
      <c r="B190" s="328" t="s">
        <v>1527</v>
      </c>
      <c r="C190" s="329"/>
      <c r="D190" s="332" t="s">
        <v>44</v>
      </c>
      <c r="E190" s="297" t="s">
        <v>1441</v>
      </c>
    </row>
    <row r="191" spans="1:5" x14ac:dyDescent="0.25">
      <c r="A191" s="327"/>
      <c r="B191" s="330"/>
      <c r="C191" s="331"/>
      <c r="D191" s="333"/>
      <c r="E191" s="298" t="s">
        <v>1442</v>
      </c>
    </row>
    <row r="192" spans="1:5" x14ac:dyDescent="0.25">
      <c r="A192" s="334" t="s">
        <v>1534</v>
      </c>
      <c r="B192" s="336" t="s">
        <v>1527</v>
      </c>
      <c r="C192" s="337"/>
      <c r="D192" s="340" t="s">
        <v>44</v>
      </c>
      <c r="E192" s="295" t="s">
        <v>1441</v>
      </c>
    </row>
    <row r="193" spans="1:5" x14ac:dyDescent="0.25">
      <c r="A193" s="335"/>
      <c r="B193" s="338"/>
      <c r="C193" s="339"/>
      <c r="D193" s="341"/>
      <c r="E193" s="296" t="s">
        <v>1442</v>
      </c>
    </row>
    <row r="194" spans="1:5" x14ac:dyDescent="0.25">
      <c r="A194" s="326" t="s">
        <v>1535</v>
      </c>
      <c r="B194" s="328" t="s">
        <v>1527</v>
      </c>
      <c r="C194" s="329"/>
      <c r="D194" s="332" t="s">
        <v>44</v>
      </c>
      <c r="E194" s="297" t="s">
        <v>1441</v>
      </c>
    </row>
    <row r="195" spans="1:5" x14ac:dyDescent="0.25">
      <c r="A195" s="327"/>
      <c r="B195" s="330"/>
      <c r="C195" s="331"/>
      <c r="D195" s="333"/>
      <c r="E195" s="298" t="s">
        <v>1442</v>
      </c>
    </row>
    <row r="196" spans="1:5" x14ac:dyDescent="0.25">
      <c r="A196" s="334" t="s">
        <v>1536</v>
      </c>
      <c r="B196" s="336" t="s">
        <v>1527</v>
      </c>
      <c r="C196" s="337"/>
      <c r="D196" s="340" t="s">
        <v>44</v>
      </c>
      <c r="E196" s="295" t="s">
        <v>1441</v>
      </c>
    </row>
    <row r="197" spans="1:5" x14ac:dyDescent="0.25">
      <c r="A197" s="335"/>
      <c r="B197" s="338"/>
      <c r="C197" s="339"/>
      <c r="D197" s="341"/>
      <c r="E197" s="296" t="s">
        <v>1442</v>
      </c>
    </row>
    <row r="198" spans="1:5" x14ac:dyDescent="0.25">
      <c r="A198" s="326" t="s">
        <v>1537</v>
      </c>
      <c r="B198" s="328" t="s">
        <v>1527</v>
      </c>
      <c r="C198" s="329"/>
      <c r="D198" s="332" t="s">
        <v>44</v>
      </c>
      <c r="E198" s="297" t="s">
        <v>1441</v>
      </c>
    </row>
    <row r="199" spans="1:5" x14ac:dyDescent="0.25">
      <c r="A199" s="327"/>
      <c r="B199" s="330"/>
      <c r="C199" s="331"/>
      <c r="D199" s="333"/>
      <c r="E199" s="298" t="s">
        <v>1442</v>
      </c>
    </row>
    <row r="200" spans="1:5" x14ac:dyDescent="0.25">
      <c r="A200" s="334" t="s">
        <v>1538</v>
      </c>
      <c r="B200" s="336" t="s">
        <v>1527</v>
      </c>
      <c r="C200" s="337"/>
      <c r="D200" s="340" t="s">
        <v>44</v>
      </c>
      <c r="E200" s="295" t="s">
        <v>1441</v>
      </c>
    </row>
    <row r="201" spans="1:5" x14ac:dyDescent="0.25">
      <c r="A201" s="335"/>
      <c r="B201" s="338"/>
      <c r="C201" s="339"/>
      <c r="D201" s="341"/>
      <c r="E201" s="296" t="s">
        <v>1442</v>
      </c>
    </row>
    <row r="202" spans="1:5" x14ac:dyDescent="0.25">
      <c r="A202" s="326" t="s">
        <v>1539</v>
      </c>
      <c r="B202" s="328" t="s">
        <v>1527</v>
      </c>
      <c r="C202" s="329"/>
      <c r="D202" s="332" t="s">
        <v>44</v>
      </c>
      <c r="E202" s="297" t="s">
        <v>1441</v>
      </c>
    </row>
    <row r="203" spans="1:5" x14ac:dyDescent="0.25">
      <c r="A203" s="327"/>
      <c r="B203" s="330"/>
      <c r="C203" s="331"/>
      <c r="D203" s="333"/>
      <c r="E203" s="298" t="s">
        <v>1442</v>
      </c>
    </row>
    <row r="204" spans="1:5" x14ac:dyDescent="0.25">
      <c r="A204" s="334" t="s">
        <v>1540</v>
      </c>
      <c r="B204" s="336" t="s">
        <v>1527</v>
      </c>
      <c r="C204" s="337"/>
      <c r="D204" s="340" t="s">
        <v>44</v>
      </c>
      <c r="E204" s="295" t="s">
        <v>1441</v>
      </c>
    </row>
    <row r="205" spans="1:5" x14ac:dyDescent="0.25">
      <c r="A205" s="335"/>
      <c r="B205" s="338"/>
      <c r="C205" s="339"/>
      <c r="D205" s="341"/>
      <c r="E205" s="296" t="s">
        <v>1442</v>
      </c>
    </row>
    <row r="206" spans="1:5" x14ac:dyDescent="0.25">
      <c r="A206" s="326" t="s">
        <v>1541</v>
      </c>
      <c r="B206" s="328" t="s">
        <v>1542</v>
      </c>
      <c r="C206" s="329"/>
      <c r="D206" s="332" t="s">
        <v>44</v>
      </c>
      <c r="E206" s="297" t="s">
        <v>1441</v>
      </c>
    </row>
    <row r="207" spans="1:5" x14ac:dyDescent="0.25">
      <c r="A207" s="327"/>
      <c r="B207" s="330"/>
      <c r="C207" s="331"/>
      <c r="D207" s="333"/>
      <c r="E207" s="298" t="s">
        <v>1442</v>
      </c>
    </row>
    <row r="208" spans="1:5" x14ac:dyDescent="0.25">
      <c r="A208" s="334" t="s">
        <v>1543</v>
      </c>
      <c r="B208" s="336" t="s">
        <v>1542</v>
      </c>
      <c r="C208" s="337"/>
      <c r="D208" s="340" t="s">
        <v>44</v>
      </c>
      <c r="E208" s="295" t="s">
        <v>1441</v>
      </c>
    </row>
    <row r="209" spans="1:5" x14ac:dyDescent="0.25">
      <c r="A209" s="335"/>
      <c r="B209" s="338"/>
      <c r="C209" s="339"/>
      <c r="D209" s="341"/>
      <c r="E209" s="296" t="s">
        <v>1442</v>
      </c>
    </row>
    <row r="210" spans="1:5" x14ac:dyDescent="0.25">
      <c r="A210" s="326" t="s">
        <v>1544</v>
      </c>
      <c r="B210" s="328" t="s">
        <v>1527</v>
      </c>
      <c r="C210" s="329"/>
      <c r="D210" s="332" t="s">
        <v>44</v>
      </c>
      <c r="E210" s="297" t="s">
        <v>1441</v>
      </c>
    </row>
    <row r="211" spans="1:5" x14ac:dyDescent="0.25">
      <c r="A211" s="327"/>
      <c r="B211" s="330"/>
      <c r="C211" s="331"/>
      <c r="D211" s="333"/>
      <c r="E211" s="298" t="s">
        <v>1442</v>
      </c>
    </row>
    <row r="212" spans="1:5" x14ac:dyDescent="0.25">
      <c r="A212" s="334" t="s">
        <v>1545</v>
      </c>
      <c r="B212" s="336" t="s">
        <v>1527</v>
      </c>
      <c r="C212" s="337"/>
      <c r="D212" s="340" t="s">
        <v>44</v>
      </c>
      <c r="E212" s="295" t="s">
        <v>1441</v>
      </c>
    </row>
    <row r="213" spans="1:5" x14ac:dyDescent="0.25">
      <c r="A213" s="335"/>
      <c r="B213" s="338"/>
      <c r="C213" s="339"/>
      <c r="D213" s="341"/>
      <c r="E213" s="296" t="s">
        <v>1442</v>
      </c>
    </row>
    <row r="214" spans="1:5" x14ac:dyDescent="0.25">
      <c r="A214" s="326" t="s">
        <v>1546</v>
      </c>
      <c r="B214" s="328" t="s">
        <v>1542</v>
      </c>
      <c r="C214" s="329"/>
      <c r="D214" s="332" t="s">
        <v>44</v>
      </c>
      <c r="E214" s="297" t="s">
        <v>1441</v>
      </c>
    </row>
    <row r="215" spans="1:5" x14ac:dyDescent="0.25">
      <c r="A215" s="327"/>
      <c r="B215" s="330"/>
      <c r="C215" s="331"/>
      <c r="D215" s="333"/>
      <c r="E215" s="298" t="s">
        <v>1442</v>
      </c>
    </row>
    <row r="216" spans="1:5" x14ac:dyDescent="0.25">
      <c r="A216" s="334" t="s">
        <v>1547</v>
      </c>
      <c r="B216" s="336" t="s">
        <v>1548</v>
      </c>
      <c r="C216" s="337"/>
      <c r="D216" s="340" t="s">
        <v>44</v>
      </c>
      <c r="E216" s="295" t="s">
        <v>1441</v>
      </c>
    </row>
    <row r="217" spans="1:5" x14ac:dyDescent="0.25">
      <c r="A217" s="335"/>
      <c r="B217" s="338"/>
      <c r="C217" s="339"/>
      <c r="D217" s="341"/>
      <c r="E217" s="296" t="s">
        <v>1442</v>
      </c>
    </row>
    <row r="218" spans="1:5" x14ac:dyDescent="0.25">
      <c r="A218" s="326" t="s">
        <v>1549</v>
      </c>
      <c r="B218" s="328" t="s">
        <v>1548</v>
      </c>
      <c r="C218" s="329"/>
      <c r="D218" s="332" t="s">
        <v>44</v>
      </c>
      <c r="E218" s="297" t="s">
        <v>1441</v>
      </c>
    </row>
    <row r="219" spans="1:5" x14ac:dyDescent="0.25">
      <c r="A219" s="327"/>
      <c r="B219" s="330"/>
      <c r="C219" s="331"/>
      <c r="D219" s="333"/>
      <c r="E219" s="298" t="s">
        <v>1442</v>
      </c>
    </row>
    <row r="220" spans="1:5" x14ac:dyDescent="0.25">
      <c r="A220" s="334" t="s">
        <v>1550</v>
      </c>
      <c r="B220" s="336" t="s">
        <v>1548</v>
      </c>
      <c r="C220" s="337"/>
      <c r="D220" s="340" t="s">
        <v>44</v>
      </c>
      <c r="E220" s="295" t="s">
        <v>1441</v>
      </c>
    </row>
    <row r="221" spans="1:5" x14ac:dyDescent="0.25">
      <c r="A221" s="335"/>
      <c r="B221" s="338"/>
      <c r="C221" s="339"/>
      <c r="D221" s="341"/>
      <c r="E221" s="296" t="s">
        <v>1442</v>
      </c>
    </row>
    <row r="222" spans="1:5" x14ac:dyDescent="0.25">
      <c r="A222" s="326" t="s">
        <v>1551</v>
      </c>
      <c r="B222" s="328" t="s">
        <v>1548</v>
      </c>
      <c r="C222" s="329"/>
      <c r="D222" s="332" t="s">
        <v>44</v>
      </c>
      <c r="E222" s="297" t="s">
        <v>1441</v>
      </c>
    </row>
    <row r="223" spans="1:5" x14ac:dyDescent="0.25">
      <c r="A223" s="327"/>
      <c r="B223" s="330"/>
      <c r="C223" s="331"/>
      <c r="D223" s="333"/>
      <c r="E223" s="298" t="s">
        <v>1442</v>
      </c>
    </row>
    <row r="224" spans="1:5" x14ac:dyDescent="0.25">
      <c r="A224" s="334" t="s">
        <v>1552</v>
      </c>
      <c r="B224" s="336" t="s">
        <v>1548</v>
      </c>
      <c r="C224" s="337"/>
      <c r="D224" s="340" t="s">
        <v>44</v>
      </c>
      <c r="E224" s="295" t="s">
        <v>1441</v>
      </c>
    </row>
    <row r="225" spans="1:5" x14ac:dyDescent="0.25">
      <c r="A225" s="335"/>
      <c r="B225" s="338"/>
      <c r="C225" s="339"/>
      <c r="D225" s="341"/>
      <c r="E225" s="296" t="s">
        <v>1442</v>
      </c>
    </row>
    <row r="226" spans="1:5" x14ac:dyDescent="0.25">
      <c r="A226" s="326" t="s">
        <v>1553</v>
      </c>
      <c r="B226" s="328" t="s">
        <v>1548</v>
      </c>
      <c r="C226" s="329"/>
      <c r="D226" s="332" t="s">
        <v>44</v>
      </c>
      <c r="E226" s="297" t="s">
        <v>1441</v>
      </c>
    </row>
    <row r="227" spans="1:5" x14ac:dyDescent="0.25">
      <c r="A227" s="327"/>
      <c r="B227" s="330"/>
      <c r="C227" s="331"/>
      <c r="D227" s="333"/>
      <c r="E227" s="298" t="s">
        <v>1442</v>
      </c>
    </row>
    <row r="228" spans="1:5" x14ac:dyDescent="0.25">
      <c r="A228" s="334" t="s">
        <v>1554</v>
      </c>
      <c r="B228" s="336" t="s">
        <v>1548</v>
      </c>
      <c r="C228" s="337"/>
      <c r="D228" s="340" t="s">
        <v>44</v>
      </c>
      <c r="E228" s="295" t="s">
        <v>1441</v>
      </c>
    </row>
    <row r="229" spans="1:5" x14ac:dyDescent="0.25">
      <c r="A229" s="335"/>
      <c r="B229" s="338"/>
      <c r="C229" s="339"/>
      <c r="D229" s="341"/>
      <c r="E229" s="296" t="s">
        <v>1442</v>
      </c>
    </row>
    <row r="230" spans="1:5" x14ac:dyDescent="0.25">
      <c r="A230" s="326" t="s">
        <v>1555</v>
      </c>
      <c r="B230" s="328" t="s">
        <v>1548</v>
      </c>
      <c r="C230" s="329"/>
      <c r="D230" s="332" t="s">
        <v>44</v>
      </c>
      <c r="E230" s="297" t="s">
        <v>1441</v>
      </c>
    </row>
    <row r="231" spans="1:5" x14ac:dyDescent="0.25">
      <c r="A231" s="327"/>
      <c r="B231" s="330"/>
      <c r="C231" s="331"/>
      <c r="D231" s="333"/>
      <c r="E231" s="298" t="s">
        <v>1442</v>
      </c>
    </row>
    <row r="232" spans="1:5" x14ac:dyDescent="0.25">
      <c r="A232" s="334" t="s">
        <v>1556</v>
      </c>
      <c r="B232" s="336" t="s">
        <v>1548</v>
      </c>
      <c r="C232" s="337"/>
      <c r="D232" s="340" t="s">
        <v>44</v>
      </c>
      <c r="E232" s="295" t="s">
        <v>1441</v>
      </c>
    </row>
    <row r="233" spans="1:5" x14ac:dyDescent="0.25">
      <c r="A233" s="335"/>
      <c r="B233" s="338"/>
      <c r="C233" s="339"/>
      <c r="D233" s="341"/>
      <c r="E233" s="296" t="s">
        <v>1442</v>
      </c>
    </row>
    <row r="234" spans="1:5" x14ac:dyDescent="0.25">
      <c r="A234" s="326" t="s">
        <v>1557</v>
      </c>
      <c r="B234" s="328" t="s">
        <v>1548</v>
      </c>
      <c r="C234" s="329"/>
      <c r="D234" s="332" t="s">
        <v>44</v>
      </c>
      <c r="E234" s="297" t="s">
        <v>1441</v>
      </c>
    </row>
    <row r="235" spans="1:5" x14ac:dyDescent="0.25">
      <c r="A235" s="327"/>
      <c r="B235" s="330"/>
      <c r="C235" s="331"/>
      <c r="D235" s="333"/>
      <c r="E235" s="298" t="s">
        <v>1442</v>
      </c>
    </row>
    <row r="236" spans="1:5" x14ac:dyDescent="0.25">
      <c r="A236" s="334" t="s">
        <v>1558</v>
      </c>
      <c r="B236" s="336" t="s">
        <v>1548</v>
      </c>
      <c r="C236" s="337"/>
      <c r="D236" s="340" t="s">
        <v>44</v>
      </c>
      <c r="E236" s="295" t="s">
        <v>1441</v>
      </c>
    </row>
    <row r="237" spans="1:5" x14ac:dyDescent="0.25">
      <c r="A237" s="335"/>
      <c r="B237" s="338"/>
      <c r="C237" s="339"/>
      <c r="D237" s="341"/>
      <c r="E237" s="296" t="s">
        <v>1442</v>
      </c>
    </row>
    <row r="238" spans="1:5" x14ac:dyDescent="0.25">
      <c r="A238" s="326" t="s">
        <v>1559</v>
      </c>
      <c r="B238" s="328" t="s">
        <v>1548</v>
      </c>
      <c r="C238" s="329"/>
      <c r="D238" s="332" t="s">
        <v>44</v>
      </c>
      <c r="E238" s="297" t="s">
        <v>1441</v>
      </c>
    </row>
    <row r="239" spans="1:5" x14ac:dyDescent="0.25">
      <c r="A239" s="327"/>
      <c r="B239" s="330"/>
      <c r="C239" s="331"/>
      <c r="D239" s="333"/>
      <c r="E239" s="298" t="s">
        <v>1442</v>
      </c>
    </row>
    <row r="240" spans="1:5" x14ac:dyDescent="0.25">
      <c r="A240" s="334" t="s">
        <v>1560</v>
      </c>
      <c r="B240" s="336" t="s">
        <v>1548</v>
      </c>
      <c r="C240" s="337"/>
      <c r="D240" s="340" t="s">
        <v>44</v>
      </c>
      <c r="E240" s="295" t="s">
        <v>1441</v>
      </c>
    </row>
    <row r="241" spans="1:5" x14ac:dyDescent="0.25">
      <c r="A241" s="335"/>
      <c r="B241" s="338"/>
      <c r="C241" s="339"/>
      <c r="D241" s="341"/>
      <c r="E241" s="296" t="s">
        <v>1442</v>
      </c>
    </row>
    <row r="242" spans="1:5" x14ac:dyDescent="0.25">
      <c r="A242" s="326" t="s">
        <v>1561</v>
      </c>
      <c r="B242" s="328" t="s">
        <v>1548</v>
      </c>
      <c r="C242" s="329"/>
      <c r="D242" s="332" t="s">
        <v>44</v>
      </c>
      <c r="E242" s="297" t="s">
        <v>1441</v>
      </c>
    </row>
    <row r="243" spans="1:5" x14ac:dyDescent="0.25">
      <c r="A243" s="327"/>
      <c r="B243" s="330"/>
      <c r="C243" s="331"/>
      <c r="D243" s="333"/>
      <c r="E243" s="298" t="s">
        <v>1442</v>
      </c>
    </row>
    <row r="244" spans="1:5" x14ac:dyDescent="0.25">
      <c r="A244" s="334" t="s">
        <v>1562</v>
      </c>
      <c r="B244" s="336" t="s">
        <v>1548</v>
      </c>
      <c r="C244" s="337"/>
      <c r="D244" s="340" t="s">
        <v>44</v>
      </c>
      <c r="E244" s="295" t="s">
        <v>1441</v>
      </c>
    </row>
    <row r="245" spans="1:5" x14ac:dyDescent="0.25">
      <c r="A245" s="335"/>
      <c r="B245" s="338"/>
      <c r="C245" s="339"/>
      <c r="D245" s="341"/>
      <c r="E245" s="296" t="s">
        <v>1442</v>
      </c>
    </row>
    <row r="246" spans="1:5" x14ac:dyDescent="0.25">
      <c r="A246" s="326" t="s">
        <v>1563</v>
      </c>
      <c r="B246" s="328" t="s">
        <v>1548</v>
      </c>
      <c r="C246" s="329"/>
      <c r="D246" s="332" t="s">
        <v>44</v>
      </c>
      <c r="E246" s="297" t="s">
        <v>1441</v>
      </c>
    </row>
    <row r="247" spans="1:5" x14ac:dyDescent="0.25">
      <c r="A247" s="327"/>
      <c r="B247" s="330"/>
      <c r="C247" s="331"/>
      <c r="D247" s="333"/>
      <c r="E247" s="298" t="s">
        <v>1442</v>
      </c>
    </row>
    <row r="248" spans="1:5" x14ac:dyDescent="0.25">
      <c r="A248" s="334" t="s">
        <v>1564</v>
      </c>
      <c r="B248" s="336" t="s">
        <v>1548</v>
      </c>
      <c r="C248" s="337"/>
      <c r="D248" s="340" t="s">
        <v>44</v>
      </c>
      <c r="E248" s="295" t="s">
        <v>1441</v>
      </c>
    </row>
    <row r="249" spans="1:5" x14ac:dyDescent="0.25">
      <c r="A249" s="335"/>
      <c r="B249" s="338"/>
      <c r="C249" s="339"/>
      <c r="D249" s="341"/>
      <c r="E249" s="296" t="s">
        <v>1442</v>
      </c>
    </row>
    <row r="250" spans="1:5" x14ac:dyDescent="0.25">
      <c r="A250" s="326" t="s">
        <v>1565</v>
      </c>
      <c r="B250" s="328" t="s">
        <v>1548</v>
      </c>
      <c r="C250" s="329"/>
      <c r="D250" s="332" t="s">
        <v>44</v>
      </c>
      <c r="E250" s="297" t="s">
        <v>1441</v>
      </c>
    </row>
    <row r="251" spans="1:5" x14ac:dyDescent="0.25">
      <c r="A251" s="327"/>
      <c r="B251" s="330"/>
      <c r="C251" s="331"/>
      <c r="D251" s="333"/>
      <c r="E251" s="298" t="s">
        <v>1442</v>
      </c>
    </row>
    <row r="252" spans="1:5" x14ac:dyDescent="0.25">
      <c r="A252" s="334" t="s">
        <v>1566</v>
      </c>
      <c r="B252" s="336" t="s">
        <v>1567</v>
      </c>
      <c r="C252" s="337"/>
      <c r="D252" s="340" t="s">
        <v>44</v>
      </c>
      <c r="E252" s="295" t="s">
        <v>1441</v>
      </c>
    </row>
    <row r="253" spans="1:5" x14ac:dyDescent="0.25">
      <c r="A253" s="335"/>
      <c r="B253" s="338"/>
      <c r="C253" s="339"/>
      <c r="D253" s="341"/>
      <c r="E253" s="296" t="s">
        <v>1442</v>
      </c>
    </row>
    <row r="254" spans="1:5" x14ac:dyDescent="0.25">
      <c r="A254" s="326" t="s">
        <v>1568</v>
      </c>
      <c r="B254" s="328" t="s">
        <v>1567</v>
      </c>
      <c r="C254" s="329"/>
      <c r="D254" s="332" t="s">
        <v>44</v>
      </c>
      <c r="E254" s="297" t="s">
        <v>1441</v>
      </c>
    </row>
    <row r="255" spans="1:5" x14ac:dyDescent="0.25">
      <c r="A255" s="327"/>
      <c r="B255" s="330"/>
      <c r="C255" s="331"/>
      <c r="D255" s="333"/>
      <c r="E255" s="298" t="s">
        <v>1442</v>
      </c>
    </row>
    <row r="256" spans="1:5" x14ac:dyDescent="0.25">
      <c r="A256" s="334" t="s">
        <v>1569</v>
      </c>
      <c r="B256" s="336" t="s">
        <v>1567</v>
      </c>
      <c r="C256" s="337"/>
      <c r="D256" s="340" t="s">
        <v>44</v>
      </c>
      <c r="E256" s="295" t="s">
        <v>1441</v>
      </c>
    </row>
    <row r="257" spans="1:5" x14ac:dyDescent="0.25">
      <c r="A257" s="335"/>
      <c r="B257" s="338"/>
      <c r="C257" s="339"/>
      <c r="D257" s="341"/>
      <c r="E257" s="296" t="s">
        <v>1442</v>
      </c>
    </row>
    <row r="258" spans="1:5" x14ac:dyDescent="0.25">
      <c r="A258" s="326" t="s">
        <v>1570</v>
      </c>
      <c r="B258" s="328" t="s">
        <v>1567</v>
      </c>
      <c r="C258" s="329"/>
      <c r="D258" s="332" t="s">
        <v>44</v>
      </c>
      <c r="E258" s="297" t="s">
        <v>1441</v>
      </c>
    </row>
    <row r="259" spans="1:5" x14ac:dyDescent="0.25">
      <c r="A259" s="327"/>
      <c r="B259" s="330"/>
      <c r="C259" s="331"/>
      <c r="D259" s="333"/>
      <c r="E259" s="298" t="s">
        <v>1442</v>
      </c>
    </row>
    <row r="260" spans="1:5" x14ac:dyDescent="0.25">
      <c r="A260" s="334" t="s">
        <v>1571</v>
      </c>
      <c r="B260" s="336" t="s">
        <v>1567</v>
      </c>
      <c r="C260" s="337"/>
      <c r="D260" s="340" t="s">
        <v>44</v>
      </c>
      <c r="E260" s="295" t="s">
        <v>1441</v>
      </c>
    </row>
    <row r="261" spans="1:5" x14ac:dyDescent="0.25">
      <c r="A261" s="335"/>
      <c r="B261" s="338"/>
      <c r="C261" s="339"/>
      <c r="D261" s="341"/>
      <c r="E261" s="296" t="s">
        <v>1442</v>
      </c>
    </row>
    <row r="262" spans="1:5" x14ac:dyDescent="0.25">
      <c r="A262" s="326" t="s">
        <v>1572</v>
      </c>
      <c r="B262" s="328" t="s">
        <v>1567</v>
      </c>
      <c r="C262" s="329"/>
      <c r="D262" s="332" t="s">
        <v>44</v>
      </c>
      <c r="E262" s="297" t="s">
        <v>1441</v>
      </c>
    </row>
    <row r="263" spans="1:5" x14ac:dyDescent="0.25">
      <c r="A263" s="327"/>
      <c r="B263" s="330"/>
      <c r="C263" s="331"/>
      <c r="D263" s="333"/>
      <c r="E263" s="298" t="s">
        <v>1442</v>
      </c>
    </row>
    <row r="264" spans="1:5" x14ac:dyDescent="0.25">
      <c r="A264" s="334" t="s">
        <v>1573</v>
      </c>
      <c r="B264" s="336" t="s">
        <v>1567</v>
      </c>
      <c r="C264" s="337"/>
      <c r="D264" s="340" t="s">
        <v>44</v>
      </c>
      <c r="E264" s="295" t="s">
        <v>1441</v>
      </c>
    </row>
    <row r="265" spans="1:5" x14ac:dyDescent="0.25">
      <c r="A265" s="335"/>
      <c r="B265" s="338"/>
      <c r="C265" s="339"/>
      <c r="D265" s="341"/>
      <c r="E265" s="296" t="s">
        <v>1442</v>
      </c>
    </row>
    <row r="266" spans="1:5" x14ac:dyDescent="0.25">
      <c r="A266" s="326" t="s">
        <v>1574</v>
      </c>
      <c r="B266" s="328" t="s">
        <v>1567</v>
      </c>
      <c r="C266" s="329"/>
      <c r="D266" s="332" t="s">
        <v>44</v>
      </c>
      <c r="E266" s="297" t="s">
        <v>1441</v>
      </c>
    </row>
    <row r="267" spans="1:5" x14ac:dyDescent="0.25">
      <c r="A267" s="327"/>
      <c r="B267" s="330"/>
      <c r="C267" s="331"/>
      <c r="D267" s="333"/>
      <c r="E267" s="298" t="s">
        <v>1442</v>
      </c>
    </row>
    <row r="268" spans="1:5" x14ac:dyDescent="0.25">
      <c r="A268" s="334" t="s">
        <v>1575</v>
      </c>
      <c r="B268" s="336" t="s">
        <v>1567</v>
      </c>
      <c r="C268" s="337"/>
      <c r="D268" s="340" t="s">
        <v>44</v>
      </c>
      <c r="E268" s="295" t="s">
        <v>1441</v>
      </c>
    </row>
    <row r="269" spans="1:5" x14ac:dyDescent="0.25">
      <c r="A269" s="335"/>
      <c r="B269" s="338"/>
      <c r="C269" s="339"/>
      <c r="D269" s="341"/>
      <c r="E269" s="296" t="s">
        <v>1442</v>
      </c>
    </row>
    <row r="270" spans="1:5" x14ac:dyDescent="0.25">
      <c r="A270" s="326" t="s">
        <v>1576</v>
      </c>
      <c r="B270" s="328" t="s">
        <v>1577</v>
      </c>
      <c r="C270" s="329"/>
      <c r="D270" s="332" t="s">
        <v>44</v>
      </c>
      <c r="E270" s="297" t="s">
        <v>1441</v>
      </c>
    </row>
    <row r="271" spans="1:5" x14ac:dyDescent="0.25">
      <c r="A271" s="327"/>
      <c r="B271" s="330"/>
      <c r="C271" s="331"/>
      <c r="D271" s="333"/>
      <c r="E271" s="298" t="s">
        <v>1442</v>
      </c>
    </row>
    <row r="272" spans="1:5" x14ac:dyDescent="0.25">
      <c r="A272" s="334" t="s">
        <v>1578</v>
      </c>
      <c r="B272" s="336" t="s">
        <v>1577</v>
      </c>
      <c r="C272" s="337"/>
      <c r="D272" s="340" t="s">
        <v>44</v>
      </c>
      <c r="E272" s="295" t="s">
        <v>1441</v>
      </c>
    </row>
    <row r="273" spans="1:5" x14ac:dyDescent="0.25">
      <c r="A273" s="335"/>
      <c r="B273" s="338"/>
      <c r="C273" s="339"/>
      <c r="D273" s="341"/>
      <c r="E273" s="296" t="s">
        <v>1442</v>
      </c>
    </row>
    <row r="274" spans="1:5" x14ac:dyDescent="0.25">
      <c r="A274" s="326" t="s">
        <v>1536</v>
      </c>
      <c r="B274" s="328" t="s">
        <v>1577</v>
      </c>
      <c r="C274" s="329"/>
      <c r="D274" s="332" t="s">
        <v>44</v>
      </c>
      <c r="E274" s="297" t="s">
        <v>1441</v>
      </c>
    </row>
    <row r="275" spans="1:5" x14ac:dyDescent="0.25">
      <c r="A275" s="327"/>
      <c r="B275" s="330"/>
      <c r="C275" s="331"/>
      <c r="D275" s="333"/>
      <c r="E275" s="298" t="s">
        <v>1442</v>
      </c>
    </row>
    <row r="276" spans="1:5" x14ac:dyDescent="0.25">
      <c r="A276" s="334" t="s">
        <v>1579</v>
      </c>
      <c r="B276" s="336" t="s">
        <v>1577</v>
      </c>
      <c r="C276" s="337"/>
      <c r="D276" s="340" t="s">
        <v>44</v>
      </c>
      <c r="E276" s="295" t="s">
        <v>1441</v>
      </c>
    </row>
    <row r="277" spans="1:5" x14ac:dyDescent="0.25">
      <c r="A277" s="335"/>
      <c r="B277" s="338"/>
      <c r="C277" s="339"/>
      <c r="D277" s="341"/>
      <c r="E277" s="296" t="s">
        <v>1442</v>
      </c>
    </row>
    <row r="278" spans="1:5" x14ac:dyDescent="0.25">
      <c r="A278" s="326" t="s">
        <v>1580</v>
      </c>
      <c r="B278" s="328" t="s">
        <v>1577</v>
      </c>
      <c r="C278" s="329"/>
      <c r="D278" s="332" t="s">
        <v>44</v>
      </c>
      <c r="E278" s="297" t="s">
        <v>1441</v>
      </c>
    </row>
    <row r="279" spans="1:5" x14ac:dyDescent="0.25">
      <c r="A279" s="327"/>
      <c r="B279" s="330"/>
      <c r="C279" s="331"/>
      <c r="D279" s="333"/>
      <c r="E279" s="298" t="s">
        <v>1442</v>
      </c>
    </row>
    <row r="280" spans="1:5" x14ac:dyDescent="0.25">
      <c r="A280" s="334" t="s">
        <v>1581</v>
      </c>
      <c r="B280" s="336" t="s">
        <v>1577</v>
      </c>
      <c r="C280" s="337"/>
      <c r="D280" s="340" t="s">
        <v>44</v>
      </c>
      <c r="E280" s="295" t="s">
        <v>1441</v>
      </c>
    </row>
    <row r="281" spans="1:5" x14ac:dyDescent="0.25">
      <c r="A281" s="335"/>
      <c r="B281" s="338"/>
      <c r="C281" s="339"/>
      <c r="D281" s="341"/>
      <c r="E281" s="296" t="s">
        <v>1442</v>
      </c>
    </row>
    <row r="282" spans="1:5" x14ac:dyDescent="0.25">
      <c r="A282" s="326" t="s">
        <v>1582</v>
      </c>
      <c r="B282" s="328" t="s">
        <v>1577</v>
      </c>
      <c r="C282" s="329"/>
      <c r="D282" s="332" t="s">
        <v>44</v>
      </c>
      <c r="E282" s="297" t="s">
        <v>1441</v>
      </c>
    </row>
    <row r="283" spans="1:5" x14ac:dyDescent="0.25">
      <c r="A283" s="327"/>
      <c r="B283" s="330"/>
      <c r="C283" s="331"/>
      <c r="D283" s="333"/>
      <c r="E283" s="298" t="s">
        <v>1442</v>
      </c>
    </row>
    <row r="284" spans="1:5" x14ac:dyDescent="0.25">
      <c r="A284" s="334" t="s">
        <v>1583</v>
      </c>
      <c r="B284" s="336" t="s">
        <v>1577</v>
      </c>
      <c r="C284" s="337"/>
      <c r="D284" s="340" t="s">
        <v>44</v>
      </c>
      <c r="E284" s="295" t="s">
        <v>1441</v>
      </c>
    </row>
    <row r="285" spans="1:5" x14ac:dyDescent="0.25">
      <c r="A285" s="335"/>
      <c r="B285" s="338"/>
      <c r="C285" s="339"/>
      <c r="D285" s="341"/>
      <c r="E285" s="296" t="s">
        <v>1442</v>
      </c>
    </row>
    <row r="286" spans="1:5" x14ac:dyDescent="0.25">
      <c r="A286" s="326" t="s">
        <v>1584</v>
      </c>
      <c r="B286" s="328" t="s">
        <v>1577</v>
      </c>
      <c r="C286" s="329"/>
      <c r="D286" s="332" t="s">
        <v>44</v>
      </c>
      <c r="E286" s="297" t="s">
        <v>1441</v>
      </c>
    </row>
    <row r="287" spans="1:5" x14ac:dyDescent="0.25">
      <c r="A287" s="327"/>
      <c r="B287" s="330"/>
      <c r="C287" s="331"/>
      <c r="D287" s="333"/>
      <c r="E287" s="298" t="s">
        <v>1442</v>
      </c>
    </row>
    <row r="288" spans="1:5" x14ac:dyDescent="0.25">
      <c r="A288" s="334" t="s">
        <v>1585</v>
      </c>
      <c r="B288" s="336" t="s">
        <v>1577</v>
      </c>
      <c r="C288" s="337"/>
      <c r="D288" s="340" t="s">
        <v>44</v>
      </c>
      <c r="E288" s="295" t="s">
        <v>1441</v>
      </c>
    </row>
    <row r="289" spans="1:5" x14ac:dyDescent="0.25">
      <c r="A289" s="335"/>
      <c r="B289" s="338"/>
      <c r="C289" s="339"/>
      <c r="D289" s="341"/>
      <c r="E289" s="296" t="s">
        <v>1442</v>
      </c>
    </row>
    <row r="290" spans="1:5" x14ac:dyDescent="0.25">
      <c r="A290" s="326" t="s">
        <v>1586</v>
      </c>
      <c r="B290" s="328" t="s">
        <v>1587</v>
      </c>
      <c r="C290" s="329"/>
      <c r="D290" s="332" t="s">
        <v>44</v>
      </c>
      <c r="E290" s="297" t="s">
        <v>1441</v>
      </c>
    </row>
    <row r="291" spans="1:5" x14ac:dyDescent="0.25">
      <c r="A291" s="327"/>
      <c r="B291" s="330"/>
      <c r="C291" s="331"/>
      <c r="D291" s="333"/>
      <c r="E291" s="298" t="s">
        <v>1442</v>
      </c>
    </row>
    <row r="292" spans="1:5" x14ac:dyDescent="0.25">
      <c r="A292" s="334" t="s">
        <v>1588</v>
      </c>
      <c r="B292" s="336" t="s">
        <v>1587</v>
      </c>
      <c r="C292" s="337"/>
      <c r="D292" s="340" t="s">
        <v>44</v>
      </c>
      <c r="E292" s="295" t="s">
        <v>1441</v>
      </c>
    </row>
    <row r="293" spans="1:5" x14ac:dyDescent="0.25">
      <c r="A293" s="335"/>
      <c r="B293" s="338"/>
      <c r="C293" s="339"/>
      <c r="D293" s="341"/>
      <c r="E293" s="296" t="s">
        <v>1442</v>
      </c>
    </row>
    <row r="294" spans="1:5" x14ac:dyDescent="0.25">
      <c r="A294" s="326" t="s">
        <v>1589</v>
      </c>
      <c r="B294" s="328" t="s">
        <v>1587</v>
      </c>
      <c r="C294" s="329"/>
      <c r="D294" s="332" t="s">
        <v>44</v>
      </c>
      <c r="E294" s="297" t="s">
        <v>1441</v>
      </c>
    </row>
    <row r="295" spans="1:5" x14ac:dyDescent="0.25">
      <c r="A295" s="327"/>
      <c r="B295" s="330"/>
      <c r="C295" s="331"/>
      <c r="D295" s="333"/>
      <c r="E295" s="298" t="s">
        <v>1442</v>
      </c>
    </row>
    <row r="296" spans="1:5" x14ac:dyDescent="0.25">
      <c r="A296" s="334" t="s">
        <v>1590</v>
      </c>
      <c r="B296" s="336" t="s">
        <v>1587</v>
      </c>
      <c r="C296" s="337"/>
      <c r="D296" s="340" t="s">
        <v>44</v>
      </c>
      <c r="E296" s="295" t="s">
        <v>1441</v>
      </c>
    </row>
    <row r="297" spans="1:5" x14ac:dyDescent="0.25">
      <c r="A297" s="335"/>
      <c r="B297" s="338"/>
      <c r="C297" s="339"/>
      <c r="D297" s="341"/>
      <c r="E297" s="296" t="s">
        <v>1442</v>
      </c>
    </row>
    <row r="298" spans="1:5" x14ac:dyDescent="0.25">
      <c r="A298" s="326" t="s">
        <v>1591</v>
      </c>
      <c r="B298" s="328" t="s">
        <v>1587</v>
      </c>
      <c r="C298" s="329"/>
      <c r="D298" s="332" t="s">
        <v>44</v>
      </c>
      <c r="E298" s="297" t="s">
        <v>1441</v>
      </c>
    </row>
    <row r="299" spans="1:5" x14ac:dyDescent="0.25">
      <c r="A299" s="327"/>
      <c r="B299" s="330"/>
      <c r="C299" s="331"/>
      <c r="D299" s="333"/>
      <c r="E299" s="298" t="s">
        <v>1442</v>
      </c>
    </row>
    <row r="300" spans="1:5" x14ac:dyDescent="0.25">
      <c r="A300" s="334" t="s">
        <v>1592</v>
      </c>
      <c r="B300" s="336" t="s">
        <v>1494</v>
      </c>
      <c r="C300" s="337"/>
      <c r="D300" s="340" t="s">
        <v>44</v>
      </c>
      <c r="E300" s="295" t="s">
        <v>1441</v>
      </c>
    </row>
    <row r="301" spans="1:5" x14ac:dyDescent="0.25">
      <c r="A301" s="335"/>
      <c r="B301" s="338"/>
      <c r="C301" s="339"/>
      <c r="D301" s="341"/>
      <c r="E301" s="296" t="s">
        <v>1442</v>
      </c>
    </row>
    <row r="302" spans="1:5" x14ac:dyDescent="0.25">
      <c r="A302" s="326" t="s">
        <v>1440</v>
      </c>
      <c r="B302" s="328"/>
      <c r="C302" s="329"/>
      <c r="D302" s="332" t="s">
        <v>44</v>
      </c>
      <c r="E302" s="297" t="s">
        <v>1441</v>
      </c>
    </row>
    <row r="303" spans="1:5" x14ac:dyDescent="0.25">
      <c r="A303" s="327"/>
      <c r="B303" s="330"/>
      <c r="C303" s="331"/>
      <c r="D303" s="333"/>
      <c r="E303" s="298" t="s">
        <v>1442</v>
      </c>
    </row>
    <row r="304" spans="1:5" x14ac:dyDescent="0.25">
      <c r="A304" s="334" t="s">
        <v>1466</v>
      </c>
      <c r="B304" s="336"/>
      <c r="C304" s="337"/>
      <c r="D304" s="340" t="s">
        <v>44</v>
      </c>
      <c r="E304" s="295" t="s">
        <v>1441</v>
      </c>
    </row>
    <row r="305" spans="1:5" x14ac:dyDescent="0.25">
      <c r="A305" s="335"/>
      <c r="B305" s="338"/>
      <c r="C305" s="339"/>
      <c r="D305" s="341"/>
      <c r="E305" s="296" t="s">
        <v>1442</v>
      </c>
    </row>
    <row r="306" spans="1:5" x14ac:dyDescent="0.25">
      <c r="A306" s="326" t="s">
        <v>1476</v>
      </c>
      <c r="B306" s="328"/>
      <c r="C306" s="329"/>
      <c r="D306" s="332" t="s">
        <v>44</v>
      </c>
      <c r="E306" s="297" t="s">
        <v>1441</v>
      </c>
    </row>
    <row r="307" spans="1:5" x14ac:dyDescent="0.25">
      <c r="A307" s="327"/>
      <c r="B307" s="330"/>
      <c r="C307" s="331"/>
      <c r="D307" s="333"/>
      <c r="E307" s="298" t="s">
        <v>1442</v>
      </c>
    </row>
    <row r="308" spans="1:5" x14ac:dyDescent="0.25">
      <c r="A308" s="334" t="s">
        <v>1494</v>
      </c>
      <c r="B308" s="336"/>
      <c r="C308" s="337"/>
      <c r="D308" s="340" t="s">
        <v>44</v>
      </c>
      <c r="E308" s="295" t="s">
        <v>1441</v>
      </c>
    </row>
    <row r="309" spans="1:5" x14ac:dyDescent="0.25">
      <c r="A309" s="335"/>
      <c r="B309" s="338"/>
      <c r="C309" s="339"/>
      <c r="D309" s="341"/>
      <c r="E309" s="296" t="s">
        <v>1442</v>
      </c>
    </row>
    <row r="310" spans="1:5" x14ac:dyDescent="0.25">
      <c r="A310" s="326" t="s">
        <v>1587</v>
      </c>
      <c r="B310" s="328"/>
      <c r="C310" s="329"/>
      <c r="D310" s="332" t="s">
        <v>44</v>
      </c>
      <c r="E310" s="297" t="s">
        <v>1441</v>
      </c>
    </row>
    <row r="311" spans="1:5" x14ac:dyDescent="0.25">
      <c r="A311" s="327"/>
      <c r="B311" s="330"/>
      <c r="C311" s="331"/>
      <c r="D311" s="333"/>
      <c r="E311" s="298" t="s">
        <v>1442</v>
      </c>
    </row>
    <row r="312" spans="1:5" x14ac:dyDescent="0.25">
      <c r="A312" s="334" t="s">
        <v>1517</v>
      </c>
      <c r="B312" s="336"/>
      <c r="C312" s="337"/>
      <c r="D312" s="340" t="s">
        <v>44</v>
      </c>
      <c r="E312" s="295" t="s">
        <v>1441</v>
      </c>
    </row>
    <row r="313" spans="1:5" x14ac:dyDescent="0.25">
      <c r="A313" s="335"/>
      <c r="B313" s="338"/>
      <c r="C313" s="339"/>
      <c r="D313" s="341"/>
      <c r="E313" s="296" t="s">
        <v>1442</v>
      </c>
    </row>
    <row r="314" spans="1:5" x14ac:dyDescent="0.25">
      <c r="A314" s="326" t="s">
        <v>1527</v>
      </c>
      <c r="B314" s="328"/>
      <c r="C314" s="329"/>
      <c r="D314" s="332" t="s">
        <v>44</v>
      </c>
      <c r="E314" s="297" t="s">
        <v>1441</v>
      </c>
    </row>
    <row r="315" spans="1:5" x14ac:dyDescent="0.25">
      <c r="A315" s="327"/>
      <c r="B315" s="330"/>
      <c r="C315" s="331"/>
      <c r="D315" s="333"/>
      <c r="E315" s="298" t="s">
        <v>1442</v>
      </c>
    </row>
    <row r="316" spans="1:5" x14ac:dyDescent="0.25">
      <c r="A316" s="334" t="s">
        <v>1548</v>
      </c>
      <c r="B316" s="336"/>
      <c r="C316" s="337"/>
      <c r="D316" s="340" t="s">
        <v>44</v>
      </c>
      <c r="E316" s="295" t="s">
        <v>1441</v>
      </c>
    </row>
    <row r="317" spans="1:5" x14ac:dyDescent="0.25">
      <c r="A317" s="335"/>
      <c r="B317" s="338"/>
      <c r="C317" s="339"/>
      <c r="D317" s="341"/>
      <c r="E317" s="296" t="s">
        <v>1442</v>
      </c>
    </row>
    <row r="318" spans="1:5" x14ac:dyDescent="0.25">
      <c r="A318" s="326" t="s">
        <v>1567</v>
      </c>
      <c r="B318" s="328"/>
      <c r="C318" s="329"/>
      <c r="D318" s="332" t="s">
        <v>44</v>
      </c>
      <c r="E318" s="297" t="s">
        <v>1441</v>
      </c>
    </row>
    <row r="319" spans="1:5" x14ac:dyDescent="0.25">
      <c r="A319" s="327"/>
      <c r="B319" s="330"/>
      <c r="C319" s="331"/>
      <c r="D319" s="333"/>
      <c r="E319" s="298" t="s">
        <v>1442</v>
      </c>
    </row>
    <row r="320" spans="1:5" x14ac:dyDescent="0.25">
      <c r="A320" s="334" t="s">
        <v>1577</v>
      </c>
      <c r="B320" s="336"/>
      <c r="C320" s="337"/>
      <c r="D320" s="340" t="s">
        <v>44</v>
      </c>
      <c r="E320" s="295" t="s">
        <v>1441</v>
      </c>
    </row>
    <row r="321" spans="1:5" x14ac:dyDescent="0.25">
      <c r="A321" s="335"/>
      <c r="B321" s="338"/>
      <c r="C321" s="339"/>
      <c r="D321" s="341"/>
      <c r="E321" s="296" t="s">
        <v>1442</v>
      </c>
    </row>
    <row r="322" spans="1:5" x14ac:dyDescent="0.25">
      <c r="A322" s="326" t="s">
        <v>1502</v>
      </c>
      <c r="B322" s="328"/>
      <c r="C322" s="329"/>
      <c r="D322" s="332" t="s">
        <v>44</v>
      </c>
      <c r="E322" s="297" t="s">
        <v>1441</v>
      </c>
    </row>
    <row r="323" spans="1:5" x14ac:dyDescent="0.25">
      <c r="A323" s="327"/>
      <c r="B323" s="330"/>
      <c r="C323" s="331"/>
      <c r="D323" s="333"/>
      <c r="E323" s="298" t="s">
        <v>1442</v>
      </c>
    </row>
    <row r="324" spans="1:5" x14ac:dyDescent="0.25">
      <c r="A324" s="334" t="s">
        <v>1593</v>
      </c>
      <c r="B324" s="336" t="s">
        <v>1502</v>
      </c>
      <c r="C324" s="337"/>
      <c r="D324" s="340" t="s">
        <v>44</v>
      </c>
      <c r="E324" s="295" t="s">
        <v>1441</v>
      </c>
    </row>
    <row r="325" spans="1:5" x14ac:dyDescent="0.25">
      <c r="A325" s="335"/>
      <c r="B325" s="338"/>
      <c r="C325" s="339"/>
      <c r="D325" s="341"/>
      <c r="E325" s="296" t="s">
        <v>1442</v>
      </c>
    </row>
    <row r="326" spans="1:5" x14ac:dyDescent="0.25">
      <c r="A326" s="326" t="s">
        <v>1594</v>
      </c>
      <c r="B326" s="328" t="s">
        <v>1440</v>
      </c>
      <c r="C326" s="329"/>
      <c r="D326" s="332" t="s">
        <v>44</v>
      </c>
      <c r="E326" s="297" t="s">
        <v>1441</v>
      </c>
    </row>
    <row r="327" spans="1:5" x14ac:dyDescent="0.25">
      <c r="A327" s="327"/>
      <c r="B327" s="330"/>
      <c r="C327" s="331"/>
      <c r="D327" s="333"/>
      <c r="E327" s="298" t="s">
        <v>1442</v>
      </c>
    </row>
    <row r="328" spans="1:5" x14ac:dyDescent="0.25">
      <c r="A328" s="334" t="s">
        <v>1595</v>
      </c>
      <c r="B328" s="336" t="s">
        <v>1494</v>
      </c>
      <c r="C328" s="337"/>
      <c r="D328" s="340" t="s">
        <v>44</v>
      </c>
      <c r="E328" s="295" t="s">
        <v>1441</v>
      </c>
    </row>
    <row r="329" spans="1:5" x14ac:dyDescent="0.25">
      <c r="A329" s="335"/>
      <c r="B329" s="338"/>
      <c r="C329" s="339"/>
      <c r="D329" s="341"/>
      <c r="E329" s="296" t="s">
        <v>1442</v>
      </c>
    </row>
    <row r="330" spans="1:5" x14ac:dyDescent="0.25">
      <c r="A330" s="326" t="s">
        <v>1596</v>
      </c>
      <c r="B330" s="328" t="s">
        <v>1527</v>
      </c>
      <c r="C330" s="329"/>
      <c r="D330" s="332" t="s">
        <v>44</v>
      </c>
      <c r="E330" s="297" t="s">
        <v>1441</v>
      </c>
    </row>
    <row r="331" spans="1:5" x14ac:dyDescent="0.25">
      <c r="A331" s="327"/>
      <c r="B331" s="330"/>
      <c r="C331" s="331"/>
      <c r="D331" s="333"/>
      <c r="E331" s="298" t="s">
        <v>1442</v>
      </c>
    </row>
    <row r="332" spans="1:5" x14ac:dyDescent="0.25">
      <c r="A332" s="334" t="s">
        <v>1597</v>
      </c>
      <c r="B332" s="336" t="s">
        <v>1527</v>
      </c>
      <c r="C332" s="337"/>
      <c r="D332" s="340" t="s">
        <v>44</v>
      </c>
      <c r="E332" s="295" t="s">
        <v>1441</v>
      </c>
    </row>
    <row r="333" spans="1:5" x14ac:dyDescent="0.25">
      <c r="A333" s="335"/>
      <c r="B333" s="338"/>
      <c r="C333" s="339"/>
      <c r="D333" s="341"/>
      <c r="E333" s="296" t="s">
        <v>1442</v>
      </c>
    </row>
    <row r="334" spans="1:5" x14ac:dyDescent="0.25">
      <c r="A334" s="326" t="s">
        <v>1598</v>
      </c>
      <c r="B334" s="328" t="s">
        <v>1542</v>
      </c>
      <c r="C334" s="329"/>
      <c r="D334" s="332" t="s">
        <v>44</v>
      </c>
      <c r="E334" s="297" t="s">
        <v>1441</v>
      </c>
    </row>
    <row r="335" spans="1:5" x14ac:dyDescent="0.25">
      <c r="A335" s="327"/>
      <c r="B335" s="330"/>
      <c r="C335" s="331"/>
      <c r="D335" s="333"/>
      <c r="E335" s="298" t="s">
        <v>1442</v>
      </c>
    </row>
    <row r="336" spans="1:5" x14ac:dyDescent="0.25">
      <c r="A336" s="334" t="s">
        <v>1599</v>
      </c>
      <c r="B336" s="336" t="s">
        <v>1440</v>
      </c>
      <c r="C336" s="337"/>
      <c r="D336" s="340" t="s">
        <v>44</v>
      </c>
      <c r="E336" s="295" t="s">
        <v>1441</v>
      </c>
    </row>
    <row r="337" spans="1:5" x14ac:dyDescent="0.25">
      <c r="A337" s="335"/>
      <c r="B337" s="338"/>
      <c r="C337" s="339"/>
      <c r="D337" s="341"/>
      <c r="E337" s="296" t="s">
        <v>1442</v>
      </c>
    </row>
    <row r="338" spans="1:5" x14ac:dyDescent="0.25">
      <c r="A338" s="326" t="s">
        <v>1600</v>
      </c>
      <c r="B338" s="328" t="s">
        <v>1517</v>
      </c>
      <c r="C338" s="329"/>
      <c r="D338" s="332" t="s">
        <v>44</v>
      </c>
      <c r="E338" s="297" t="s">
        <v>1441</v>
      </c>
    </row>
    <row r="339" spans="1:5" x14ac:dyDescent="0.25">
      <c r="A339" s="327"/>
      <c r="B339" s="330"/>
      <c r="C339" s="331"/>
      <c r="D339" s="333"/>
      <c r="E339" s="298" t="s">
        <v>1442</v>
      </c>
    </row>
    <row r="340" spans="1:5" x14ac:dyDescent="0.25">
      <c r="A340" s="334" t="s">
        <v>1601</v>
      </c>
      <c r="B340" s="336" t="s">
        <v>1577</v>
      </c>
      <c r="C340" s="337"/>
      <c r="D340" s="340" t="s">
        <v>44</v>
      </c>
      <c r="E340" s="295" t="s">
        <v>1441</v>
      </c>
    </row>
    <row r="341" spans="1:5" x14ac:dyDescent="0.25">
      <c r="A341" s="335"/>
      <c r="B341" s="338"/>
      <c r="C341" s="339"/>
      <c r="D341" s="341"/>
      <c r="E341" s="296" t="s">
        <v>1442</v>
      </c>
    </row>
    <row r="342" spans="1:5" x14ac:dyDescent="0.25">
      <c r="A342" s="326" t="s">
        <v>1602</v>
      </c>
      <c r="B342" s="328" t="s">
        <v>1527</v>
      </c>
      <c r="C342" s="329"/>
      <c r="D342" s="332" t="s">
        <v>44</v>
      </c>
      <c r="E342" s="297" t="s">
        <v>1441</v>
      </c>
    </row>
    <row r="343" spans="1:5" x14ac:dyDescent="0.25">
      <c r="A343" s="327"/>
      <c r="B343" s="330"/>
      <c r="C343" s="331"/>
      <c r="D343" s="333"/>
      <c r="E343" s="298" t="s">
        <v>1442</v>
      </c>
    </row>
    <row r="344" spans="1:5" x14ac:dyDescent="0.25">
      <c r="A344" s="334" t="s">
        <v>1542</v>
      </c>
      <c r="B344" s="336"/>
      <c r="C344" s="337"/>
      <c r="D344" s="340" t="s">
        <v>44</v>
      </c>
      <c r="E344" s="295" t="s">
        <v>1441</v>
      </c>
    </row>
    <row r="345" spans="1:5" x14ac:dyDescent="0.25">
      <c r="A345" s="335"/>
      <c r="B345" s="338"/>
      <c r="C345" s="339"/>
      <c r="D345" s="341"/>
      <c r="E345" s="296" t="s">
        <v>1442</v>
      </c>
    </row>
    <row r="346" spans="1:5" x14ac:dyDescent="0.25">
      <c r="A346" s="293" t="s">
        <v>1603</v>
      </c>
      <c r="B346" s="315"/>
      <c r="C346" s="316"/>
      <c r="D346" s="283" t="s">
        <v>45</v>
      </c>
      <c r="E346" s="294"/>
    </row>
    <row r="347" spans="1:5" x14ac:dyDescent="0.25">
      <c r="A347" s="291" t="s">
        <v>1604</v>
      </c>
      <c r="B347" s="317"/>
      <c r="C347" s="318"/>
      <c r="D347" s="282" t="s">
        <v>45</v>
      </c>
      <c r="E347" s="292"/>
    </row>
    <row r="348" spans="1:5" x14ac:dyDescent="0.25">
      <c r="A348" s="293" t="s">
        <v>1605</v>
      </c>
      <c r="B348" s="315"/>
      <c r="C348" s="316"/>
      <c r="D348" s="283" t="s">
        <v>45</v>
      </c>
      <c r="E348" s="294"/>
    </row>
    <row r="349" spans="1:5" x14ac:dyDescent="0.25">
      <c r="A349" s="291" t="s">
        <v>1606</v>
      </c>
      <c r="B349" s="317"/>
      <c r="C349" s="318"/>
      <c r="D349" s="282" t="s">
        <v>45</v>
      </c>
      <c r="E349" s="292"/>
    </row>
    <row r="350" spans="1:5" x14ac:dyDescent="0.25">
      <c r="A350" s="326" t="s">
        <v>1607</v>
      </c>
      <c r="B350" s="328"/>
      <c r="C350" s="329"/>
      <c r="D350" s="332" t="s">
        <v>45</v>
      </c>
      <c r="E350" s="297" t="s">
        <v>1441</v>
      </c>
    </row>
    <row r="351" spans="1:5" x14ac:dyDescent="0.25">
      <c r="A351" s="327"/>
      <c r="B351" s="330"/>
      <c r="C351" s="331"/>
      <c r="D351" s="333"/>
      <c r="E351" s="298" t="s">
        <v>1442</v>
      </c>
    </row>
    <row r="352" spans="1:5" x14ac:dyDescent="0.25">
      <c r="A352" s="291" t="s">
        <v>1608</v>
      </c>
      <c r="B352" s="317"/>
      <c r="C352" s="318"/>
      <c r="D352" s="282" t="s">
        <v>45</v>
      </c>
      <c r="E352" s="292"/>
    </row>
    <row r="353" spans="1:5" x14ac:dyDescent="0.25">
      <c r="A353" s="326" t="s">
        <v>1609</v>
      </c>
      <c r="B353" s="328"/>
      <c r="C353" s="329"/>
      <c r="D353" s="332" t="s">
        <v>45</v>
      </c>
      <c r="E353" s="297" t="s">
        <v>1441</v>
      </c>
    </row>
    <row r="354" spans="1:5" x14ac:dyDescent="0.25">
      <c r="A354" s="327"/>
      <c r="B354" s="330"/>
      <c r="C354" s="331"/>
      <c r="D354" s="333"/>
      <c r="E354" s="298" t="s">
        <v>1442</v>
      </c>
    </row>
    <row r="355" spans="1:5" x14ac:dyDescent="0.25">
      <c r="A355" s="334" t="s">
        <v>1610</v>
      </c>
      <c r="B355" s="336"/>
      <c r="C355" s="337"/>
      <c r="D355" s="340" t="s">
        <v>45</v>
      </c>
      <c r="E355" s="295" t="s">
        <v>1441</v>
      </c>
    </row>
    <row r="356" spans="1:5" x14ac:dyDescent="0.25">
      <c r="A356" s="335"/>
      <c r="B356" s="338"/>
      <c r="C356" s="339"/>
      <c r="D356" s="341"/>
      <c r="E356" s="296" t="s">
        <v>1442</v>
      </c>
    </row>
    <row r="357" spans="1:5" x14ac:dyDescent="0.25">
      <c r="A357" s="326" t="s">
        <v>1611</v>
      </c>
      <c r="B357" s="328" t="s">
        <v>1612</v>
      </c>
      <c r="C357" s="329"/>
      <c r="D357" s="332" t="s">
        <v>45</v>
      </c>
      <c r="E357" s="297" t="s">
        <v>1441</v>
      </c>
    </row>
    <row r="358" spans="1:5" x14ac:dyDescent="0.25">
      <c r="A358" s="327"/>
      <c r="B358" s="330"/>
      <c r="C358" s="331"/>
      <c r="D358" s="333"/>
      <c r="E358" s="298" t="s">
        <v>1442</v>
      </c>
    </row>
    <row r="359" spans="1:5" x14ac:dyDescent="0.25">
      <c r="A359" s="334" t="s">
        <v>1613</v>
      </c>
      <c r="B359" s="336" t="s">
        <v>1612</v>
      </c>
      <c r="C359" s="337"/>
      <c r="D359" s="340" t="s">
        <v>45</v>
      </c>
      <c r="E359" s="295" t="s">
        <v>1441</v>
      </c>
    </row>
    <row r="360" spans="1:5" x14ac:dyDescent="0.25">
      <c r="A360" s="335"/>
      <c r="B360" s="338"/>
      <c r="C360" s="339"/>
      <c r="D360" s="341"/>
      <c r="E360" s="296" t="s">
        <v>1442</v>
      </c>
    </row>
    <row r="361" spans="1:5" x14ac:dyDescent="0.25">
      <c r="A361" s="326" t="s">
        <v>1614</v>
      </c>
      <c r="B361" s="328" t="s">
        <v>1612</v>
      </c>
      <c r="C361" s="329"/>
      <c r="D361" s="332" t="s">
        <v>45</v>
      </c>
      <c r="E361" s="297" t="s">
        <v>1441</v>
      </c>
    </row>
    <row r="362" spans="1:5" x14ac:dyDescent="0.25">
      <c r="A362" s="327"/>
      <c r="B362" s="330"/>
      <c r="C362" s="331"/>
      <c r="D362" s="333"/>
      <c r="E362" s="298" t="s">
        <v>1442</v>
      </c>
    </row>
    <row r="363" spans="1:5" x14ac:dyDescent="0.25">
      <c r="A363" s="334" t="s">
        <v>1615</v>
      </c>
      <c r="B363" s="336" t="s">
        <v>1612</v>
      </c>
      <c r="C363" s="337"/>
      <c r="D363" s="340" t="s">
        <v>45</v>
      </c>
      <c r="E363" s="295" t="s">
        <v>1441</v>
      </c>
    </row>
    <row r="364" spans="1:5" x14ac:dyDescent="0.25">
      <c r="A364" s="335"/>
      <c r="B364" s="338"/>
      <c r="C364" s="339"/>
      <c r="D364" s="341"/>
      <c r="E364" s="296" t="s">
        <v>1442</v>
      </c>
    </row>
    <row r="365" spans="1:5" x14ac:dyDescent="0.25">
      <c r="A365" s="326" t="s">
        <v>1616</v>
      </c>
      <c r="B365" s="328" t="s">
        <v>1612</v>
      </c>
      <c r="C365" s="329"/>
      <c r="D365" s="332" t="s">
        <v>45</v>
      </c>
      <c r="E365" s="297" t="s">
        <v>1441</v>
      </c>
    </row>
    <row r="366" spans="1:5" x14ac:dyDescent="0.25">
      <c r="A366" s="327"/>
      <c r="B366" s="330"/>
      <c r="C366" s="331"/>
      <c r="D366" s="333"/>
      <c r="E366" s="298" t="s">
        <v>1442</v>
      </c>
    </row>
    <row r="367" spans="1:5" x14ac:dyDescent="0.25">
      <c r="A367" s="334" t="s">
        <v>1617</v>
      </c>
      <c r="B367" s="336" t="s">
        <v>1612</v>
      </c>
      <c r="C367" s="337"/>
      <c r="D367" s="340" t="s">
        <v>45</v>
      </c>
      <c r="E367" s="295" t="s">
        <v>1441</v>
      </c>
    </row>
    <row r="368" spans="1:5" x14ac:dyDescent="0.25">
      <c r="A368" s="335"/>
      <c r="B368" s="338"/>
      <c r="C368" s="339"/>
      <c r="D368" s="341"/>
      <c r="E368" s="296" t="s">
        <v>1442</v>
      </c>
    </row>
    <row r="369" spans="1:5" x14ac:dyDescent="0.25">
      <c r="A369" s="326" t="s">
        <v>1618</v>
      </c>
      <c r="B369" s="328" t="s">
        <v>1612</v>
      </c>
      <c r="C369" s="329"/>
      <c r="D369" s="332" t="s">
        <v>45</v>
      </c>
      <c r="E369" s="297" t="s">
        <v>1441</v>
      </c>
    </row>
    <row r="370" spans="1:5" x14ac:dyDescent="0.25">
      <c r="A370" s="327"/>
      <c r="B370" s="330"/>
      <c r="C370" s="331"/>
      <c r="D370" s="333"/>
      <c r="E370" s="298" t="s">
        <v>1442</v>
      </c>
    </row>
    <row r="371" spans="1:5" x14ac:dyDescent="0.25">
      <c r="A371" s="334" t="s">
        <v>1619</v>
      </c>
      <c r="B371" s="336" t="s">
        <v>1612</v>
      </c>
      <c r="C371" s="337"/>
      <c r="D371" s="340" t="s">
        <v>45</v>
      </c>
      <c r="E371" s="295" t="s">
        <v>1441</v>
      </c>
    </row>
    <row r="372" spans="1:5" x14ac:dyDescent="0.25">
      <c r="A372" s="335"/>
      <c r="B372" s="338"/>
      <c r="C372" s="339"/>
      <c r="D372" s="341"/>
      <c r="E372" s="296" t="s">
        <v>1442</v>
      </c>
    </row>
    <row r="373" spans="1:5" x14ac:dyDescent="0.25">
      <c r="A373" s="326" t="s">
        <v>1620</v>
      </c>
      <c r="B373" s="328" t="s">
        <v>1612</v>
      </c>
      <c r="C373" s="329"/>
      <c r="D373" s="332" t="s">
        <v>45</v>
      </c>
      <c r="E373" s="297" t="s">
        <v>1441</v>
      </c>
    </row>
    <row r="374" spans="1:5" x14ac:dyDescent="0.25">
      <c r="A374" s="327"/>
      <c r="B374" s="330"/>
      <c r="C374" s="331"/>
      <c r="D374" s="333"/>
      <c r="E374" s="298" t="s">
        <v>1442</v>
      </c>
    </row>
    <row r="375" spans="1:5" x14ac:dyDescent="0.25">
      <c r="A375" s="334" t="s">
        <v>1621</v>
      </c>
      <c r="B375" s="336" t="s">
        <v>1612</v>
      </c>
      <c r="C375" s="337"/>
      <c r="D375" s="340" t="s">
        <v>45</v>
      </c>
      <c r="E375" s="295" t="s">
        <v>1441</v>
      </c>
    </row>
    <row r="376" spans="1:5" x14ac:dyDescent="0.25">
      <c r="A376" s="335"/>
      <c r="B376" s="338"/>
      <c r="C376" s="339"/>
      <c r="D376" s="341"/>
      <c r="E376" s="296" t="s">
        <v>1442</v>
      </c>
    </row>
    <row r="377" spans="1:5" x14ac:dyDescent="0.25">
      <c r="A377" s="326" t="s">
        <v>1622</v>
      </c>
      <c r="B377" s="328" t="s">
        <v>1612</v>
      </c>
      <c r="C377" s="329"/>
      <c r="D377" s="332" t="s">
        <v>45</v>
      </c>
      <c r="E377" s="297" t="s">
        <v>1441</v>
      </c>
    </row>
    <row r="378" spans="1:5" x14ac:dyDescent="0.25">
      <c r="A378" s="327"/>
      <c r="B378" s="330"/>
      <c r="C378" s="331"/>
      <c r="D378" s="333"/>
      <c r="E378" s="298" t="s">
        <v>1442</v>
      </c>
    </row>
    <row r="379" spans="1:5" x14ac:dyDescent="0.25">
      <c r="A379" s="334" t="s">
        <v>1623</v>
      </c>
      <c r="B379" s="336" t="s">
        <v>1612</v>
      </c>
      <c r="C379" s="337"/>
      <c r="D379" s="340" t="s">
        <v>45</v>
      </c>
      <c r="E379" s="295" t="s">
        <v>1441</v>
      </c>
    </row>
    <row r="380" spans="1:5" x14ac:dyDescent="0.25">
      <c r="A380" s="335"/>
      <c r="B380" s="338"/>
      <c r="C380" s="339"/>
      <c r="D380" s="341"/>
      <c r="E380" s="296" t="s">
        <v>1442</v>
      </c>
    </row>
    <row r="381" spans="1:5" x14ac:dyDescent="0.25">
      <c r="A381" s="326" t="s">
        <v>1624</v>
      </c>
      <c r="B381" s="328" t="s">
        <v>1612</v>
      </c>
      <c r="C381" s="329"/>
      <c r="D381" s="332" t="s">
        <v>45</v>
      </c>
      <c r="E381" s="297" t="s">
        <v>1441</v>
      </c>
    </row>
    <row r="382" spans="1:5" x14ac:dyDescent="0.25">
      <c r="A382" s="327"/>
      <c r="B382" s="330"/>
      <c r="C382" s="331"/>
      <c r="D382" s="333"/>
      <c r="E382" s="298" t="s">
        <v>1442</v>
      </c>
    </row>
    <row r="383" spans="1:5" x14ac:dyDescent="0.25">
      <c r="A383" s="334" t="s">
        <v>1625</v>
      </c>
      <c r="B383" s="336" t="s">
        <v>1626</v>
      </c>
      <c r="C383" s="337"/>
      <c r="D383" s="340" t="s">
        <v>45</v>
      </c>
      <c r="E383" s="295" t="s">
        <v>1441</v>
      </c>
    </row>
    <row r="384" spans="1:5" x14ac:dyDescent="0.25">
      <c r="A384" s="335"/>
      <c r="B384" s="338"/>
      <c r="C384" s="339"/>
      <c r="D384" s="341"/>
      <c r="E384" s="296" t="s">
        <v>1442</v>
      </c>
    </row>
    <row r="385" spans="1:5" x14ac:dyDescent="0.25">
      <c r="A385" s="326" t="s">
        <v>1627</v>
      </c>
      <c r="B385" s="328" t="s">
        <v>1626</v>
      </c>
      <c r="C385" s="329"/>
      <c r="D385" s="332" t="s">
        <v>45</v>
      </c>
      <c r="E385" s="297" t="s">
        <v>1441</v>
      </c>
    </row>
    <row r="386" spans="1:5" x14ac:dyDescent="0.25">
      <c r="A386" s="327"/>
      <c r="B386" s="330"/>
      <c r="C386" s="331"/>
      <c r="D386" s="333"/>
      <c r="E386" s="298" t="s">
        <v>1442</v>
      </c>
    </row>
    <row r="387" spans="1:5" x14ac:dyDescent="0.25">
      <c r="A387" s="334" t="s">
        <v>1628</v>
      </c>
      <c r="B387" s="336" t="s">
        <v>1626</v>
      </c>
      <c r="C387" s="337"/>
      <c r="D387" s="340" t="s">
        <v>45</v>
      </c>
      <c r="E387" s="295" t="s">
        <v>1441</v>
      </c>
    </row>
    <row r="388" spans="1:5" x14ac:dyDescent="0.25">
      <c r="A388" s="335"/>
      <c r="B388" s="338"/>
      <c r="C388" s="339"/>
      <c r="D388" s="341"/>
      <c r="E388" s="296" t="s">
        <v>1442</v>
      </c>
    </row>
    <row r="389" spans="1:5" x14ac:dyDescent="0.25">
      <c r="A389" s="326" t="s">
        <v>1629</v>
      </c>
      <c r="B389" s="328" t="s">
        <v>1626</v>
      </c>
      <c r="C389" s="329"/>
      <c r="D389" s="332" t="s">
        <v>45</v>
      </c>
      <c r="E389" s="297" t="s">
        <v>1441</v>
      </c>
    </row>
    <row r="390" spans="1:5" x14ac:dyDescent="0.25">
      <c r="A390" s="327"/>
      <c r="B390" s="330"/>
      <c r="C390" s="331"/>
      <c r="D390" s="333"/>
      <c r="E390" s="298" t="s">
        <v>1442</v>
      </c>
    </row>
    <row r="391" spans="1:5" x14ac:dyDescent="0.25">
      <c r="A391" s="334" t="s">
        <v>1630</v>
      </c>
      <c r="B391" s="336" t="s">
        <v>1626</v>
      </c>
      <c r="C391" s="337"/>
      <c r="D391" s="340" t="s">
        <v>45</v>
      </c>
      <c r="E391" s="295" t="s">
        <v>1441</v>
      </c>
    </row>
    <row r="392" spans="1:5" x14ac:dyDescent="0.25">
      <c r="A392" s="335"/>
      <c r="B392" s="338"/>
      <c r="C392" s="339"/>
      <c r="D392" s="341"/>
      <c r="E392" s="296" t="s">
        <v>1442</v>
      </c>
    </row>
    <row r="393" spans="1:5" x14ac:dyDescent="0.25">
      <c r="A393" s="326" t="s">
        <v>1631</v>
      </c>
      <c r="B393" s="328" t="s">
        <v>1632</v>
      </c>
      <c r="C393" s="329"/>
      <c r="D393" s="332" t="s">
        <v>45</v>
      </c>
      <c r="E393" s="297" t="s">
        <v>1441</v>
      </c>
    </row>
    <row r="394" spans="1:5" x14ac:dyDescent="0.25">
      <c r="A394" s="327"/>
      <c r="B394" s="330"/>
      <c r="C394" s="331"/>
      <c r="D394" s="333"/>
      <c r="E394" s="298" t="s">
        <v>1442</v>
      </c>
    </row>
    <row r="395" spans="1:5" x14ac:dyDescent="0.25">
      <c r="A395" s="334" t="s">
        <v>1633</v>
      </c>
      <c r="B395" s="336" t="s">
        <v>1634</v>
      </c>
      <c r="C395" s="337"/>
      <c r="D395" s="340" t="s">
        <v>45</v>
      </c>
      <c r="E395" s="295" t="s">
        <v>1441</v>
      </c>
    </row>
    <row r="396" spans="1:5" x14ac:dyDescent="0.25">
      <c r="A396" s="335"/>
      <c r="B396" s="338"/>
      <c r="C396" s="339"/>
      <c r="D396" s="341"/>
      <c r="E396" s="296" t="s">
        <v>1442</v>
      </c>
    </row>
    <row r="397" spans="1:5" x14ac:dyDescent="0.25">
      <c r="A397" s="326" t="s">
        <v>1635</v>
      </c>
      <c r="B397" s="328" t="s">
        <v>1632</v>
      </c>
      <c r="C397" s="329"/>
      <c r="D397" s="332" t="s">
        <v>45</v>
      </c>
      <c r="E397" s="297" t="s">
        <v>1441</v>
      </c>
    </row>
    <row r="398" spans="1:5" x14ac:dyDescent="0.25">
      <c r="A398" s="327"/>
      <c r="B398" s="330"/>
      <c r="C398" s="331"/>
      <c r="D398" s="333"/>
      <c r="E398" s="298" t="s">
        <v>1442</v>
      </c>
    </row>
    <row r="399" spans="1:5" x14ac:dyDescent="0.25">
      <c r="A399" s="334" t="s">
        <v>1636</v>
      </c>
      <c r="B399" s="336" t="s">
        <v>1632</v>
      </c>
      <c r="C399" s="337"/>
      <c r="D399" s="340" t="s">
        <v>45</v>
      </c>
      <c r="E399" s="295" t="s">
        <v>1441</v>
      </c>
    </row>
    <row r="400" spans="1:5" x14ac:dyDescent="0.25">
      <c r="A400" s="335"/>
      <c r="B400" s="338"/>
      <c r="C400" s="339"/>
      <c r="D400" s="341"/>
      <c r="E400" s="296" t="s">
        <v>1442</v>
      </c>
    </row>
    <row r="401" spans="1:5" x14ac:dyDescent="0.25">
      <c r="A401" s="326" t="s">
        <v>1637</v>
      </c>
      <c r="B401" s="328" t="s">
        <v>1632</v>
      </c>
      <c r="C401" s="329"/>
      <c r="D401" s="332" t="s">
        <v>45</v>
      </c>
      <c r="E401" s="297" t="s">
        <v>1441</v>
      </c>
    </row>
    <row r="402" spans="1:5" x14ac:dyDescent="0.25">
      <c r="A402" s="327"/>
      <c r="B402" s="330"/>
      <c r="C402" s="331"/>
      <c r="D402" s="333"/>
      <c r="E402" s="298" t="s">
        <v>1442</v>
      </c>
    </row>
    <row r="403" spans="1:5" x14ac:dyDescent="0.25">
      <c r="A403" s="334" t="s">
        <v>1638</v>
      </c>
      <c r="B403" s="336" t="s">
        <v>1632</v>
      </c>
      <c r="C403" s="337"/>
      <c r="D403" s="340" t="s">
        <v>45</v>
      </c>
      <c r="E403" s="295" t="s">
        <v>1441</v>
      </c>
    </row>
    <row r="404" spans="1:5" x14ac:dyDescent="0.25">
      <c r="A404" s="335"/>
      <c r="B404" s="338"/>
      <c r="C404" s="339"/>
      <c r="D404" s="341"/>
      <c r="E404" s="296" t="s">
        <v>1442</v>
      </c>
    </row>
    <row r="405" spans="1:5" x14ac:dyDescent="0.25">
      <c r="A405" s="326" t="s">
        <v>1639</v>
      </c>
      <c r="B405" s="328" t="s">
        <v>1632</v>
      </c>
      <c r="C405" s="329"/>
      <c r="D405" s="332" t="s">
        <v>45</v>
      </c>
      <c r="E405" s="297" t="s">
        <v>1441</v>
      </c>
    </row>
    <row r="406" spans="1:5" x14ac:dyDescent="0.25">
      <c r="A406" s="327"/>
      <c r="B406" s="330"/>
      <c r="C406" s="331"/>
      <c r="D406" s="333"/>
      <c r="E406" s="298" t="s">
        <v>1442</v>
      </c>
    </row>
    <row r="407" spans="1:5" x14ac:dyDescent="0.25">
      <c r="A407" s="334" t="s">
        <v>1640</v>
      </c>
      <c r="B407" s="336" t="s">
        <v>1632</v>
      </c>
      <c r="C407" s="337"/>
      <c r="D407" s="340" t="s">
        <v>45</v>
      </c>
      <c r="E407" s="295" t="s">
        <v>1441</v>
      </c>
    </row>
    <row r="408" spans="1:5" x14ac:dyDescent="0.25">
      <c r="A408" s="335"/>
      <c r="B408" s="338"/>
      <c r="C408" s="339"/>
      <c r="D408" s="341"/>
      <c r="E408" s="296" t="s">
        <v>1442</v>
      </c>
    </row>
    <row r="409" spans="1:5" x14ac:dyDescent="0.25">
      <c r="A409" s="326" t="s">
        <v>1641</v>
      </c>
      <c r="B409" s="328" t="s">
        <v>1612</v>
      </c>
      <c r="C409" s="329"/>
      <c r="D409" s="332" t="s">
        <v>45</v>
      </c>
      <c r="E409" s="297" t="s">
        <v>1441</v>
      </c>
    </row>
    <row r="410" spans="1:5" x14ac:dyDescent="0.25">
      <c r="A410" s="327"/>
      <c r="B410" s="330"/>
      <c r="C410" s="331"/>
      <c r="D410" s="333"/>
      <c r="E410" s="298" t="s">
        <v>1442</v>
      </c>
    </row>
    <row r="411" spans="1:5" x14ac:dyDescent="0.25">
      <c r="A411" s="334" t="s">
        <v>1642</v>
      </c>
      <c r="B411" s="336" t="s">
        <v>1632</v>
      </c>
      <c r="C411" s="337"/>
      <c r="D411" s="340" t="s">
        <v>45</v>
      </c>
      <c r="E411" s="295" t="s">
        <v>1441</v>
      </c>
    </row>
    <row r="412" spans="1:5" x14ac:dyDescent="0.25">
      <c r="A412" s="335"/>
      <c r="B412" s="338"/>
      <c r="C412" s="339"/>
      <c r="D412" s="341"/>
      <c r="E412" s="296" t="s">
        <v>1442</v>
      </c>
    </row>
    <row r="413" spans="1:5" x14ac:dyDescent="0.25">
      <c r="A413" s="326" t="s">
        <v>1643</v>
      </c>
      <c r="B413" s="328" t="s">
        <v>1644</v>
      </c>
      <c r="C413" s="329"/>
      <c r="D413" s="332" t="s">
        <v>45</v>
      </c>
      <c r="E413" s="297" t="s">
        <v>1441</v>
      </c>
    </row>
    <row r="414" spans="1:5" x14ac:dyDescent="0.25">
      <c r="A414" s="327"/>
      <c r="B414" s="330"/>
      <c r="C414" s="331"/>
      <c r="D414" s="333"/>
      <c r="E414" s="298" t="s">
        <v>1442</v>
      </c>
    </row>
    <row r="415" spans="1:5" x14ac:dyDescent="0.25">
      <c r="A415" s="334" t="s">
        <v>1645</v>
      </c>
      <c r="B415" s="336" t="s">
        <v>1644</v>
      </c>
      <c r="C415" s="337"/>
      <c r="D415" s="340" t="s">
        <v>45</v>
      </c>
      <c r="E415" s="295" t="s">
        <v>1441</v>
      </c>
    </row>
    <row r="416" spans="1:5" x14ac:dyDescent="0.25">
      <c r="A416" s="335"/>
      <c r="B416" s="338"/>
      <c r="C416" s="339"/>
      <c r="D416" s="341"/>
      <c r="E416" s="296" t="s">
        <v>1442</v>
      </c>
    </row>
    <row r="417" spans="1:5" x14ac:dyDescent="0.25">
      <c r="A417" s="326" t="s">
        <v>1646</v>
      </c>
      <c r="B417" s="328" t="s">
        <v>1644</v>
      </c>
      <c r="C417" s="329"/>
      <c r="D417" s="332" t="s">
        <v>45</v>
      </c>
      <c r="E417" s="297" t="s">
        <v>1441</v>
      </c>
    </row>
    <row r="418" spans="1:5" x14ac:dyDescent="0.25">
      <c r="A418" s="327"/>
      <c r="B418" s="330"/>
      <c r="C418" s="331"/>
      <c r="D418" s="333"/>
      <c r="E418" s="298" t="s">
        <v>1442</v>
      </c>
    </row>
    <row r="419" spans="1:5" x14ac:dyDescent="0.25">
      <c r="A419" s="334" t="s">
        <v>1647</v>
      </c>
      <c r="B419" s="336" t="s">
        <v>1644</v>
      </c>
      <c r="C419" s="337"/>
      <c r="D419" s="340" t="s">
        <v>45</v>
      </c>
      <c r="E419" s="295" t="s">
        <v>1441</v>
      </c>
    </row>
    <row r="420" spans="1:5" x14ac:dyDescent="0.25">
      <c r="A420" s="335"/>
      <c r="B420" s="338"/>
      <c r="C420" s="339"/>
      <c r="D420" s="341"/>
      <c r="E420" s="296" t="s">
        <v>1442</v>
      </c>
    </row>
    <row r="421" spans="1:5" x14ac:dyDescent="0.25">
      <c r="A421" s="326" t="s">
        <v>1648</v>
      </c>
      <c r="B421" s="328" t="s">
        <v>1644</v>
      </c>
      <c r="C421" s="329"/>
      <c r="D421" s="332" t="s">
        <v>45</v>
      </c>
      <c r="E421" s="297" t="s">
        <v>1441</v>
      </c>
    </row>
    <row r="422" spans="1:5" x14ac:dyDescent="0.25">
      <c r="A422" s="327"/>
      <c r="B422" s="330"/>
      <c r="C422" s="331"/>
      <c r="D422" s="333"/>
      <c r="E422" s="298" t="s">
        <v>1442</v>
      </c>
    </row>
    <row r="423" spans="1:5" x14ac:dyDescent="0.25">
      <c r="A423" s="334" t="s">
        <v>1649</v>
      </c>
      <c r="B423" s="336" t="s">
        <v>1644</v>
      </c>
      <c r="C423" s="337"/>
      <c r="D423" s="340" t="s">
        <v>45</v>
      </c>
      <c r="E423" s="295" t="s">
        <v>1441</v>
      </c>
    </row>
    <row r="424" spans="1:5" x14ac:dyDescent="0.25">
      <c r="A424" s="335"/>
      <c r="B424" s="338"/>
      <c r="C424" s="339"/>
      <c r="D424" s="341"/>
      <c r="E424" s="296" t="s">
        <v>1442</v>
      </c>
    </row>
    <row r="425" spans="1:5" x14ac:dyDescent="0.25">
      <c r="A425" s="326" t="s">
        <v>1650</v>
      </c>
      <c r="B425" s="328" t="s">
        <v>1644</v>
      </c>
      <c r="C425" s="329"/>
      <c r="D425" s="332" t="s">
        <v>45</v>
      </c>
      <c r="E425" s="297" t="s">
        <v>1441</v>
      </c>
    </row>
    <row r="426" spans="1:5" x14ac:dyDescent="0.25">
      <c r="A426" s="327"/>
      <c r="B426" s="330"/>
      <c r="C426" s="331"/>
      <c r="D426" s="333"/>
      <c r="E426" s="298" t="s">
        <v>1442</v>
      </c>
    </row>
    <row r="427" spans="1:5" x14ac:dyDescent="0.25">
      <c r="A427" s="334" t="s">
        <v>1651</v>
      </c>
      <c r="B427" s="336" t="s">
        <v>1644</v>
      </c>
      <c r="C427" s="337"/>
      <c r="D427" s="340" t="s">
        <v>45</v>
      </c>
      <c r="E427" s="295" t="s">
        <v>1441</v>
      </c>
    </row>
    <row r="428" spans="1:5" x14ac:dyDescent="0.25">
      <c r="A428" s="335"/>
      <c r="B428" s="338"/>
      <c r="C428" s="339"/>
      <c r="D428" s="341"/>
      <c r="E428" s="296" t="s">
        <v>1442</v>
      </c>
    </row>
    <row r="429" spans="1:5" x14ac:dyDescent="0.25">
      <c r="A429" s="326" t="s">
        <v>1652</v>
      </c>
      <c r="B429" s="328" t="s">
        <v>1626</v>
      </c>
      <c r="C429" s="329"/>
      <c r="D429" s="332" t="s">
        <v>45</v>
      </c>
      <c r="E429" s="297" t="s">
        <v>1441</v>
      </c>
    </row>
    <row r="430" spans="1:5" x14ac:dyDescent="0.25">
      <c r="A430" s="327"/>
      <c r="B430" s="330"/>
      <c r="C430" s="331"/>
      <c r="D430" s="333"/>
      <c r="E430" s="298" t="s">
        <v>1442</v>
      </c>
    </row>
    <row r="431" spans="1:5" x14ac:dyDescent="0.25">
      <c r="A431" s="334" t="s">
        <v>1653</v>
      </c>
      <c r="B431" s="336" t="s">
        <v>1644</v>
      </c>
      <c r="C431" s="337"/>
      <c r="D431" s="340" t="s">
        <v>45</v>
      </c>
      <c r="E431" s="295" t="s">
        <v>1441</v>
      </c>
    </row>
    <row r="432" spans="1:5" x14ac:dyDescent="0.25">
      <c r="A432" s="335"/>
      <c r="B432" s="338"/>
      <c r="C432" s="339"/>
      <c r="D432" s="341"/>
      <c r="E432" s="296" t="s">
        <v>1442</v>
      </c>
    </row>
    <row r="433" spans="1:5" x14ac:dyDescent="0.25">
      <c r="A433" s="326" t="s">
        <v>1654</v>
      </c>
      <c r="B433" s="328" t="s">
        <v>1644</v>
      </c>
      <c r="C433" s="329"/>
      <c r="D433" s="332" t="s">
        <v>45</v>
      </c>
      <c r="E433" s="297" t="s">
        <v>1441</v>
      </c>
    </row>
    <row r="434" spans="1:5" x14ac:dyDescent="0.25">
      <c r="A434" s="327"/>
      <c r="B434" s="330"/>
      <c r="C434" s="331"/>
      <c r="D434" s="333"/>
      <c r="E434" s="298" t="s">
        <v>1442</v>
      </c>
    </row>
    <row r="435" spans="1:5" x14ac:dyDescent="0.25">
      <c r="A435" s="334" t="s">
        <v>1655</v>
      </c>
      <c r="B435" s="336" t="s">
        <v>1634</v>
      </c>
      <c r="C435" s="337"/>
      <c r="D435" s="340" t="s">
        <v>45</v>
      </c>
      <c r="E435" s="295" t="s">
        <v>1441</v>
      </c>
    </row>
    <row r="436" spans="1:5" x14ac:dyDescent="0.25">
      <c r="A436" s="335"/>
      <c r="B436" s="338"/>
      <c r="C436" s="339"/>
      <c r="D436" s="341"/>
      <c r="E436" s="296" t="s">
        <v>1442</v>
      </c>
    </row>
    <row r="437" spans="1:5" x14ac:dyDescent="0.25">
      <c r="A437" s="326" t="s">
        <v>1656</v>
      </c>
      <c r="B437" s="328" t="s">
        <v>1634</v>
      </c>
      <c r="C437" s="329"/>
      <c r="D437" s="332" t="s">
        <v>45</v>
      </c>
      <c r="E437" s="297" t="s">
        <v>1441</v>
      </c>
    </row>
    <row r="438" spans="1:5" x14ac:dyDescent="0.25">
      <c r="A438" s="327"/>
      <c r="B438" s="330"/>
      <c r="C438" s="331"/>
      <c r="D438" s="333"/>
      <c r="E438" s="298" t="s">
        <v>1442</v>
      </c>
    </row>
    <row r="439" spans="1:5" x14ac:dyDescent="0.25">
      <c r="A439" s="334" t="s">
        <v>1657</v>
      </c>
      <c r="B439" s="336" t="s">
        <v>1634</v>
      </c>
      <c r="C439" s="337"/>
      <c r="D439" s="340" t="s">
        <v>45</v>
      </c>
      <c r="E439" s="295" t="s">
        <v>1441</v>
      </c>
    </row>
    <row r="440" spans="1:5" x14ac:dyDescent="0.25">
      <c r="A440" s="335"/>
      <c r="B440" s="338"/>
      <c r="C440" s="339"/>
      <c r="D440" s="341"/>
      <c r="E440" s="296" t="s">
        <v>1442</v>
      </c>
    </row>
    <row r="441" spans="1:5" x14ac:dyDescent="0.25">
      <c r="A441" s="326" t="s">
        <v>1658</v>
      </c>
      <c r="B441" s="328" t="s">
        <v>1634</v>
      </c>
      <c r="C441" s="329"/>
      <c r="D441" s="332" t="s">
        <v>45</v>
      </c>
      <c r="E441" s="297" t="s">
        <v>1441</v>
      </c>
    </row>
    <row r="442" spans="1:5" x14ac:dyDescent="0.25">
      <c r="A442" s="327"/>
      <c r="B442" s="330"/>
      <c r="C442" s="331"/>
      <c r="D442" s="333"/>
      <c r="E442" s="298" t="s">
        <v>1442</v>
      </c>
    </row>
    <row r="443" spans="1:5" x14ac:dyDescent="0.25">
      <c r="A443" s="334" t="s">
        <v>1659</v>
      </c>
      <c r="B443" s="336" t="s">
        <v>1634</v>
      </c>
      <c r="C443" s="337"/>
      <c r="D443" s="340" t="s">
        <v>45</v>
      </c>
      <c r="E443" s="295" t="s">
        <v>1441</v>
      </c>
    </row>
    <row r="444" spans="1:5" x14ac:dyDescent="0.25">
      <c r="A444" s="335"/>
      <c r="B444" s="338"/>
      <c r="C444" s="339"/>
      <c r="D444" s="341"/>
      <c r="E444" s="296" t="s">
        <v>1442</v>
      </c>
    </row>
    <row r="445" spans="1:5" x14ac:dyDescent="0.25">
      <c r="A445" s="326" t="s">
        <v>1660</v>
      </c>
      <c r="B445" s="328" t="s">
        <v>1661</v>
      </c>
      <c r="C445" s="329"/>
      <c r="D445" s="332" t="s">
        <v>45</v>
      </c>
      <c r="E445" s="297" t="s">
        <v>1441</v>
      </c>
    </row>
    <row r="446" spans="1:5" x14ac:dyDescent="0.25">
      <c r="A446" s="327"/>
      <c r="B446" s="330"/>
      <c r="C446" s="331"/>
      <c r="D446" s="333"/>
      <c r="E446" s="298" t="s">
        <v>1442</v>
      </c>
    </row>
    <row r="447" spans="1:5" x14ac:dyDescent="0.25">
      <c r="A447" s="334" t="s">
        <v>1662</v>
      </c>
      <c r="B447" s="336" t="s">
        <v>1661</v>
      </c>
      <c r="C447" s="337"/>
      <c r="D447" s="340" t="s">
        <v>45</v>
      </c>
      <c r="E447" s="295" t="s">
        <v>1441</v>
      </c>
    </row>
    <row r="448" spans="1:5" x14ac:dyDescent="0.25">
      <c r="A448" s="335"/>
      <c r="B448" s="338"/>
      <c r="C448" s="339"/>
      <c r="D448" s="341"/>
      <c r="E448" s="296" t="s">
        <v>1442</v>
      </c>
    </row>
    <row r="449" spans="1:5" x14ac:dyDescent="0.25">
      <c r="A449" s="326" t="s">
        <v>1663</v>
      </c>
      <c r="B449" s="328" t="s">
        <v>1661</v>
      </c>
      <c r="C449" s="329"/>
      <c r="D449" s="332" t="s">
        <v>45</v>
      </c>
      <c r="E449" s="297" t="s">
        <v>1441</v>
      </c>
    </row>
    <row r="450" spans="1:5" x14ac:dyDescent="0.25">
      <c r="A450" s="327"/>
      <c r="B450" s="330"/>
      <c r="C450" s="331"/>
      <c r="D450" s="333"/>
      <c r="E450" s="298" t="s">
        <v>1442</v>
      </c>
    </row>
    <row r="451" spans="1:5" x14ac:dyDescent="0.25">
      <c r="A451" s="334" t="s">
        <v>1664</v>
      </c>
      <c r="B451" s="336" t="s">
        <v>1661</v>
      </c>
      <c r="C451" s="337"/>
      <c r="D451" s="340" t="s">
        <v>45</v>
      </c>
      <c r="E451" s="295" t="s">
        <v>1441</v>
      </c>
    </row>
    <row r="452" spans="1:5" x14ac:dyDescent="0.25">
      <c r="A452" s="335"/>
      <c r="B452" s="338"/>
      <c r="C452" s="339"/>
      <c r="D452" s="341"/>
      <c r="E452" s="296" t="s">
        <v>1442</v>
      </c>
    </row>
    <row r="453" spans="1:5" x14ac:dyDescent="0.25">
      <c r="A453" s="326" t="s">
        <v>1665</v>
      </c>
      <c r="B453" s="328" t="s">
        <v>1666</v>
      </c>
      <c r="C453" s="329"/>
      <c r="D453" s="332" t="s">
        <v>45</v>
      </c>
      <c r="E453" s="297" t="s">
        <v>1441</v>
      </c>
    </row>
    <row r="454" spans="1:5" x14ac:dyDescent="0.25">
      <c r="A454" s="327"/>
      <c r="B454" s="330"/>
      <c r="C454" s="331"/>
      <c r="D454" s="333"/>
      <c r="E454" s="298" t="s">
        <v>1442</v>
      </c>
    </row>
    <row r="455" spans="1:5" x14ac:dyDescent="0.25">
      <c r="A455" s="334" t="s">
        <v>1667</v>
      </c>
      <c r="B455" s="336" t="s">
        <v>1666</v>
      </c>
      <c r="C455" s="337"/>
      <c r="D455" s="340" t="s">
        <v>45</v>
      </c>
      <c r="E455" s="295" t="s">
        <v>1441</v>
      </c>
    </row>
    <row r="456" spans="1:5" x14ac:dyDescent="0.25">
      <c r="A456" s="335"/>
      <c r="B456" s="338"/>
      <c r="C456" s="339"/>
      <c r="D456" s="341"/>
      <c r="E456" s="296" t="s">
        <v>1442</v>
      </c>
    </row>
    <row r="457" spans="1:5" x14ac:dyDescent="0.25">
      <c r="A457" s="326" t="s">
        <v>1668</v>
      </c>
      <c r="B457" s="328" t="s">
        <v>1666</v>
      </c>
      <c r="C457" s="329"/>
      <c r="D457" s="332" t="s">
        <v>45</v>
      </c>
      <c r="E457" s="297" t="s">
        <v>1441</v>
      </c>
    </row>
    <row r="458" spans="1:5" x14ac:dyDescent="0.25">
      <c r="A458" s="327"/>
      <c r="B458" s="330"/>
      <c r="C458" s="331"/>
      <c r="D458" s="333"/>
      <c r="E458" s="298" t="s">
        <v>1442</v>
      </c>
    </row>
    <row r="459" spans="1:5" x14ac:dyDescent="0.25">
      <c r="A459" s="334" t="s">
        <v>1669</v>
      </c>
      <c r="B459" s="336" t="s">
        <v>1666</v>
      </c>
      <c r="C459" s="337"/>
      <c r="D459" s="340" t="s">
        <v>45</v>
      </c>
      <c r="E459" s="295" t="s">
        <v>1441</v>
      </c>
    </row>
    <row r="460" spans="1:5" x14ac:dyDescent="0.25">
      <c r="A460" s="335"/>
      <c r="B460" s="338"/>
      <c r="C460" s="339"/>
      <c r="D460" s="341"/>
      <c r="E460" s="296" t="s">
        <v>1442</v>
      </c>
    </row>
    <row r="461" spans="1:5" x14ac:dyDescent="0.25">
      <c r="A461" s="326" t="s">
        <v>1670</v>
      </c>
      <c r="B461" s="328" t="s">
        <v>1666</v>
      </c>
      <c r="C461" s="329"/>
      <c r="D461" s="332" t="s">
        <v>45</v>
      </c>
      <c r="E461" s="297" t="s">
        <v>1441</v>
      </c>
    </row>
    <row r="462" spans="1:5" x14ac:dyDescent="0.25">
      <c r="A462" s="327"/>
      <c r="B462" s="330"/>
      <c r="C462" s="331"/>
      <c r="D462" s="333"/>
      <c r="E462" s="298" t="s">
        <v>1442</v>
      </c>
    </row>
    <row r="463" spans="1:5" x14ac:dyDescent="0.25">
      <c r="A463" s="334" t="s">
        <v>1671</v>
      </c>
      <c r="B463" s="336" t="s">
        <v>1672</v>
      </c>
      <c r="C463" s="337"/>
      <c r="D463" s="340" t="s">
        <v>45</v>
      </c>
      <c r="E463" s="295" t="s">
        <v>1441</v>
      </c>
    </row>
    <row r="464" spans="1:5" x14ac:dyDescent="0.25">
      <c r="A464" s="335"/>
      <c r="B464" s="338"/>
      <c r="C464" s="339"/>
      <c r="D464" s="341"/>
      <c r="E464" s="296" t="s">
        <v>1442</v>
      </c>
    </row>
    <row r="465" spans="1:5" x14ac:dyDescent="0.25">
      <c r="A465" s="326" t="s">
        <v>1673</v>
      </c>
      <c r="B465" s="328" t="s">
        <v>1672</v>
      </c>
      <c r="C465" s="329"/>
      <c r="D465" s="332" t="s">
        <v>45</v>
      </c>
      <c r="E465" s="297" t="s">
        <v>1441</v>
      </c>
    </row>
    <row r="466" spans="1:5" x14ac:dyDescent="0.25">
      <c r="A466" s="327"/>
      <c r="B466" s="330"/>
      <c r="C466" s="331"/>
      <c r="D466" s="333"/>
      <c r="E466" s="298" t="s">
        <v>1442</v>
      </c>
    </row>
    <row r="467" spans="1:5" x14ac:dyDescent="0.25">
      <c r="A467" s="334" t="s">
        <v>1674</v>
      </c>
      <c r="B467" s="336" t="s">
        <v>1632</v>
      </c>
      <c r="C467" s="337"/>
      <c r="D467" s="340" t="s">
        <v>45</v>
      </c>
      <c r="E467" s="295" t="s">
        <v>1441</v>
      </c>
    </row>
    <row r="468" spans="1:5" x14ac:dyDescent="0.25">
      <c r="A468" s="335"/>
      <c r="B468" s="338"/>
      <c r="C468" s="339"/>
      <c r="D468" s="341"/>
      <c r="E468" s="296" t="s">
        <v>1442</v>
      </c>
    </row>
    <row r="469" spans="1:5" x14ac:dyDescent="0.25">
      <c r="A469" s="326" t="s">
        <v>1675</v>
      </c>
      <c r="B469" s="328" t="s">
        <v>1626</v>
      </c>
      <c r="C469" s="329"/>
      <c r="D469" s="332" t="s">
        <v>45</v>
      </c>
      <c r="E469" s="297" t="s">
        <v>1441</v>
      </c>
    </row>
    <row r="470" spans="1:5" x14ac:dyDescent="0.25">
      <c r="A470" s="327"/>
      <c r="B470" s="330"/>
      <c r="C470" s="331"/>
      <c r="D470" s="333"/>
      <c r="E470" s="298" t="s">
        <v>1442</v>
      </c>
    </row>
    <row r="471" spans="1:5" x14ac:dyDescent="0.25">
      <c r="A471" s="334" t="s">
        <v>1612</v>
      </c>
      <c r="B471" s="336"/>
      <c r="C471" s="337"/>
      <c r="D471" s="340" t="s">
        <v>45</v>
      </c>
      <c r="E471" s="295" t="s">
        <v>1441</v>
      </c>
    </row>
    <row r="472" spans="1:5" x14ac:dyDescent="0.25">
      <c r="A472" s="335"/>
      <c r="B472" s="338"/>
      <c r="C472" s="339"/>
      <c r="D472" s="341"/>
      <c r="E472" s="296" t="s">
        <v>1442</v>
      </c>
    </row>
    <row r="473" spans="1:5" x14ac:dyDescent="0.25">
      <c r="A473" s="326" t="s">
        <v>1626</v>
      </c>
      <c r="B473" s="328"/>
      <c r="C473" s="329"/>
      <c r="D473" s="332" t="s">
        <v>45</v>
      </c>
      <c r="E473" s="297" t="s">
        <v>1441</v>
      </c>
    </row>
    <row r="474" spans="1:5" x14ac:dyDescent="0.25">
      <c r="A474" s="327"/>
      <c r="B474" s="330"/>
      <c r="C474" s="331"/>
      <c r="D474" s="333"/>
      <c r="E474" s="298" t="s">
        <v>1442</v>
      </c>
    </row>
    <row r="475" spans="1:5" x14ac:dyDescent="0.25">
      <c r="A475" s="334" t="s">
        <v>1632</v>
      </c>
      <c r="B475" s="336"/>
      <c r="C475" s="337"/>
      <c r="D475" s="340" t="s">
        <v>45</v>
      </c>
      <c r="E475" s="295" t="s">
        <v>1441</v>
      </c>
    </row>
    <row r="476" spans="1:5" x14ac:dyDescent="0.25">
      <c r="A476" s="335"/>
      <c r="B476" s="338"/>
      <c r="C476" s="339"/>
      <c r="D476" s="341"/>
      <c r="E476" s="296" t="s">
        <v>1442</v>
      </c>
    </row>
    <row r="477" spans="1:5" x14ac:dyDescent="0.25">
      <c r="A477" s="326" t="s">
        <v>1644</v>
      </c>
      <c r="B477" s="328"/>
      <c r="C477" s="329"/>
      <c r="D477" s="332" t="s">
        <v>45</v>
      </c>
      <c r="E477" s="297" t="s">
        <v>1441</v>
      </c>
    </row>
    <row r="478" spans="1:5" x14ac:dyDescent="0.25">
      <c r="A478" s="327"/>
      <c r="B478" s="330"/>
      <c r="C478" s="331"/>
      <c r="D478" s="333"/>
      <c r="E478" s="298" t="s">
        <v>1442</v>
      </c>
    </row>
    <row r="479" spans="1:5" x14ac:dyDescent="0.25">
      <c r="A479" s="334" t="s">
        <v>1634</v>
      </c>
      <c r="B479" s="336"/>
      <c r="C479" s="337"/>
      <c r="D479" s="340" t="s">
        <v>45</v>
      </c>
      <c r="E479" s="295" t="s">
        <v>1441</v>
      </c>
    </row>
    <row r="480" spans="1:5" x14ac:dyDescent="0.25">
      <c r="A480" s="335"/>
      <c r="B480" s="338"/>
      <c r="C480" s="339"/>
      <c r="D480" s="341"/>
      <c r="E480" s="296" t="s">
        <v>1442</v>
      </c>
    </row>
    <row r="481" spans="1:5" x14ac:dyDescent="0.25">
      <c r="A481" s="326" t="s">
        <v>1661</v>
      </c>
      <c r="B481" s="328"/>
      <c r="C481" s="329"/>
      <c r="D481" s="332" t="s">
        <v>45</v>
      </c>
      <c r="E481" s="297" t="s">
        <v>1441</v>
      </c>
    </row>
    <row r="482" spans="1:5" x14ac:dyDescent="0.25">
      <c r="A482" s="327"/>
      <c r="B482" s="330"/>
      <c r="C482" s="331"/>
      <c r="D482" s="333"/>
      <c r="E482" s="298" t="s">
        <v>1442</v>
      </c>
    </row>
    <row r="483" spans="1:5" x14ac:dyDescent="0.25">
      <c r="A483" s="334" t="s">
        <v>1666</v>
      </c>
      <c r="B483" s="336"/>
      <c r="C483" s="337"/>
      <c r="D483" s="340" t="s">
        <v>45</v>
      </c>
      <c r="E483" s="295" t="s">
        <v>1441</v>
      </c>
    </row>
    <row r="484" spans="1:5" x14ac:dyDescent="0.25">
      <c r="A484" s="335"/>
      <c r="B484" s="338"/>
      <c r="C484" s="339"/>
      <c r="D484" s="341"/>
      <c r="E484" s="296" t="s">
        <v>1442</v>
      </c>
    </row>
    <row r="485" spans="1:5" x14ac:dyDescent="0.25">
      <c r="A485" s="326" t="s">
        <v>1672</v>
      </c>
      <c r="B485" s="328"/>
      <c r="C485" s="329"/>
      <c r="D485" s="332" t="s">
        <v>45</v>
      </c>
      <c r="E485" s="297" t="s">
        <v>1441</v>
      </c>
    </row>
    <row r="486" spans="1:5" x14ac:dyDescent="0.25">
      <c r="A486" s="327"/>
      <c r="B486" s="330"/>
      <c r="C486" s="331"/>
      <c r="D486" s="333"/>
      <c r="E486" s="298" t="s">
        <v>1442</v>
      </c>
    </row>
    <row r="487" spans="1:5" x14ac:dyDescent="0.25">
      <c r="A487" s="334" t="s">
        <v>1676</v>
      </c>
      <c r="B487" s="336" t="s">
        <v>1612</v>
      </c>
      <c r="C487" s="337"/>
      <c r="D487" s="340" t="s">
        <v>45</v>
      </c>
      <c r="E487" s="295" t="s">
        <v>1441</v>
      </c>
    </row>
    <row r="488" spans="1:5" x14ac:dyDescent="0.25">
      <c r="A488" s="335"/>
      <c r="B488" s="338"/>
      <c r="C488" s="339"/>
      <c r="D488" s="341"/>
      <c r="E488" s="296" t="s">
        <v>1442</v>
      </c>
    </row>
    <row r="489" spans="1:5" x14ac:dyDescent="0.25">
      <c r="A489" s="326" t="s">
        <v>1677</v>
      </c>
      <c r="B489" s="328" t="s">
        <v>1634</v>
      </c>
      <c r="C489" s="329"/>
      <c r="D489" s="332" t="s">
        <v>45</v>
      </c>
      <c r="E489" s="297" t="s">
        <v>1441</v>
      </c>
    </row>
    <row r="490" spans="1:5" x14ac:dyDescent="0.25">
      <c r="A490" s="327"/>
      <c r="B490" s="330"/>
      <c r="C490" s="331"/>
      <c r="D490" s="333"/>
      <c r="E490" s="298" t="s">
        <v>1442</v>
      </c>
    </row>
    <row r="491" spans="1:5" x14ac:dyDescent="0.25">
      <c r="A491" s="334" t="s">
        <v>1678</v>
      </c>
      <c r="B491" s="336" t="s">
        <v>1672</v>
      </c>
      <c r="C491" s="337"/>
      <c r="D491" s="340" t="s">
        <v>45</v>
      </c>
      <c r="E491" s="295" t="s">
        <v>1441</v>
      </c>
    </row>
    <row r="492" spans="1:5" x14ac:dyDescent="0.25">
      <c r="A492" s="335"/>
      <c r="B492" s="338"/>
      <c r="C492" s="339"/>
      <c r="D492" s="341"/>
      <c r="E492" s="296" t="s">
        <v>1442</v>
      </c>
    </row>
    <row r="493" spans="1:5" x14ac:dyDescent="0.25">
      <c r="A493" s="326" t="s">
        <v>1679</v>
      </c>
      <c r="B493" s="328" t="s">
        <v>1626</v>
      </c>
      <c r="C493" s="329"/>
      <c r="D493" s="332" t="s">
        <v>45</v>
      </c>
      <c r="E493" s="297" t="s">
        <v>1441</v>
      </c>
    </row>
    <row r="494" spans="1:5" x14ac:dyDescent="0.25">
      <c r="A494" s="327"/>
      <c r="B494" s="330"/>
      <c r="C494" s="331"/>
      <c r="D494" s="333"/>
      <c r="E494" s="298" t="s">
        <v>1442</v>
      </c>
    </row>
    <row r="495" spans="1:5" x14ac:dyDescent="0.25">
      <c r="A495" s="291" t="s">
        <v>1680</v>
      </c>
      <c r="B495" s="317"/>
      <c r="C495" s="318"/>
      <c r="D495" s="282" t="s">
        <v>46</v>
      </c>
      <c r="E495" s="292"/>
    </row>
    <row r="496" spans="1:5" x14ac:dyDescent="0.25">
      <c r="A496" s="293" t="s">
        <v>1681</v>
      </c>
      <c r="B496" s="315"/>
      <c r="C496" s="316"/>
      <c r="D496" s="283" t="s">
        <v>46</v>
      </c>
      <c r="E496" s="294"/>
    </row>
    <row r="497" spans="1:5" x14ac:dyDescent="0.25">
      <c r="A497" s="291" t="s">
        <v>1682</v>
      </c>
      <c r="B497" s="317"/>
      <c r="C497" s="318"/>
      <c r="D497" s="282" t="s">
        <v>46</v>
      </c>
      <c r="E497" s="292"/>
    </row>
    <row r="498" spans="1:5" x14ac:dyDescent="0.25">
      <c r="A498" s="293" t="s">
        <v>1683</v>
      </c>
      <c r="B498" s="315"/>
      <c r="C498" s="316"/>
      <c r="D498" s="283" t="s">
        <v>46</v>
      </c>
      <c r="E498" s="294"/>
    </row>
    <row r="499" spans="1:5" x14ac:dyDescent="0.25">
      <c r="A499" s="291" t="s">
        <v>1684</v>
      </c>
      <c r="B499" s="317"/>
      <c r="C499" s="318"/>
      <c r="D499" s="282" t="s">
        <v>46</v>
      </c>
      <c r="E499" s="292"/>
    </row>
    <row r="500" spans="1:5" x14ac:dyDescent="0.25">
      <c r="A500" s="293" t="s">
        <v>1685</v>
      </c>
      <c r="B500" s="315"/>
      <c r="C500" s="316"/>
      <c r="D500" s="283" t="s">
        <v>46</v>
      </c>
      <c r="E500" s="294"/>
    </row>
    <row r="501" spans="1:5" x14ac:dyDescent="0.25">
      <c r="A501" s="291" t="s">
        <v>1686</v>
      </c>
      <c r="B501" s="317"/>
      <c r="C501" s="318"/>
      <c r="D501" s="282" t="s">
        <v>46</v>
      </c>
      <c r="E501" s="292"/>
    </row>
    <row r="502" spans="1:5" x14ac:dyDescent="0.25">
      <c r="A502" s="293" t="s">
        <v>1687</v>
      </c>
      <c r="B502" s="315"/>
      <c r="C502" s="316"/>
      <c r="D502" s="283" t="s">
        <v>46</v>
      </c>
      <c r="E502" s="294"/>
    </row>
    <row r="503" spans="1:5" x14ac:dyDescent="0.25">
      <c r="A503" s="291" t="s">
        <v>1688</v>
      </c>
      <c r="B503" s="317"/>
      <c r="C503" s="318"/>
      <c r="D503" s="282" t="s">
        <v>46</v>
      </c>
      <c r="E503" s="292"/>
    </row>
    <row r="504" spans="1:5" x14ac:dyDescent="0.25">
      <c r="A504" s="293" t="s">
        <v>1689</v>
      </c>
      <c r="B504" s="315"/>
      <c r="C504" s="316"/>
      <c r="D504" s="283" t="s">
        <v>46</v>
      </c>
      <c r="E504" s="294"/>
    </row>
    <row r="505" spans="1:5" x14ac:dyDescent="0.25">
      <c r="A505" s="291" t="s">
        <v>1690</v>
      </c>
      <c r="B505" s="317"/>
      <c r="C505" s="318"/>
      <c r="D505" s="282" t="s">
        <v>46</v>
      </c>
      <c r="E505" s="292"/>
    </row>
    <row r="506" spans="1:5" x14ac:dyDescent="0.25">
      <c r="A506" s="293" t="s">
        <v>1691</v>
      </c>
      <c r="B506" s="315"/>
      <c r="C506" s="316"/>
      <c r="D506" s="283" t="s">
        <v>46</v>
      </c>
      <c r="E506" s="294"/>
    </row>
    <row r="507" spans="1:5" x14ac:dyDescent="0.25">
      <c r="A507" s="291" t="s">
        <v>1692</v>
      </c>
      <c r="B507" s="317"/>
      <c r="C507" s="318"/>
      <c r="D507" s="282" t="s">
        <v>46</v>
      </c>
      <c r="E507" s="292"/>
    </row>
    <row r="508" spans="1:5" x14ac:dyDescent="0.25">
      <c r="A508" s="326" t="s">
        <v>1693</v>
      </c>
      <c r="B508" s="328" t="s">
        <v>1694</v>
      </c>
      <c r="C508" s="329"/>
      <c r="D508" s="332" t="s">
        <v>46</v>
      </c>
      <c r="E508" s="297" t="s">
        <v>1441</v>
      </c>
    </row>
    <row r="509" spans="1:5" x14ac:dyDescent="0.25">
      <c r="A509" s="327"/>
      <c r="B509" s="330"/>
      <c r="C509" s="331"/>
      <c r="D509" s="333"/>
      <c r="E509" s="298" t="s">
        <v>1442</v>
      </c>
    </row>
    <row r="510" spans="1:5" x14ac:dyDescent="0.25">
      <c r="A510" s="334" t="s">
        <v>1695</v>
      </c>
      <c r="B510" s="336" t="s">
        <v>1694</v>
      </c>
      <c r="C510" s="337"/>
      <c r="D510" s="340" t="s">
        <v>46</v>
      </c>
      <c r="E510" s="295" t="s">
        <v>1441</v>
      </c>
    </row>
    <row r="511" spans="1:5" x14ac:dyDescent="0.25">
      <c r="A511" s="335"/>
      <c r="B511" s="338"/>
      <c r="C511" s="339"/>
      <c r="D511" s="341"/>
      <c r="E511" s="296" t="s">
        <v>1442</v>
      </c>
    </row>
    <row r="512" spans="1:5" x14ac:dyDescent="0.25">
      <c r="A512" s="326" t="s">
        <v>1696</v>
      </c>
      <c r="B512" s="328" t="s">
        <v>1694</v>
      </c>
      <c r="C512" s="329"/>
      <c r="D512" s="332" t="s">
        <v>46</v>
      </c>
      <c r="E512" s="297" t="s">
        <v>1441</v>
      </c>
    </row>
    <row r="513" spans="1:5" x14ac:dyDescent="0.25">
      <c r="A513" s="327"/>
      <c r="B513" s="330"/>
      <c r="C513" s="331"/>
      <c r="D513" s="333"/>
      <c r="E513" s="298" t="s">
        <v>1442</v>
      </c>
    </row>
    <row r="514" spans="1:5" x14ac:dyDescent="0.25">
      <c r="A514" s="334" t="s">
        <v>1697</v>
      </c>
      <c r="B514" s="336" t="s">
        <v>1694</v>
      </c>
      <c r="C514" s="337"/>
      <c r="D514" s="340" t="s">
        <v>46</v>
      </c>
      <c r="E514" s="295" t="s">
        <v>1441</v>
      </c>
    </row>
    <row r="515" spans="1:5" x14ac:dyDescent="0.25">
      <c r="A515" s="335"/>
      <c r="B515" s="338"/>
      <c r="C515" s="339"/>
      <c r="D515" s="341"/>
      <c r="E515" s="296" t="s">
        <v>1442</v>
      </c>
    </row>
    <row r="516" spans="1:5" x14ac:dyDescent="0.25">
      <c r="A516" s="326" t="s">
        <v>1698</v>
      </c>
      <c r="B516" s="328" t="s">
        <v>1694</v>
      </c>
      <c r="C516" s="329"/>
      <c r="D516" s="332" t="s">
        <v>46</v>
      </c>
      <c r="E516" s="297" t="s">
        <v>1441</v>
      </c>
    </row>
    <row r="517" spans="1:5" x14ac:dyDescent="0.25">
      <c r="A517" s="327"/>
      <c r="B517" s="330"/>
      <c r="C517" s="331"/>
      <c r="D517" s="333"/>
      <c r="E517" s="298" t="s">
        <v>1442</v>
      </c>
    </row>
    <row r="518" spans="1:5" x14ac:dyDescent="0.25">
      <c r="A518" s="334" t="s">
        <v>1699</v>
      </c>
      <c r="B518" s="336" t="s">
        <v>1694</v>
      </c>
      <c r="C518" s="337"/>
      <c r="D518" s="340" t="s">
        <v>46</v>
      </c>
      <c r="E518" s="295" t="s">
        <v>1441</v>
      </c>
    </row>
    <row r="519" spans="1:5" x14ac:dyDescent="0.25">
      <c r="A519" s="335"/>
      <c r="B519" s="338"/>
      <c r="C519" s="339"/>
      <c r="D519" s="341"/>
      <c r="E519" s="296" t="s">
        <v>1442</v>
      </c>
    </row>
    <row r="520" spans="1:5" x14ac:dyDescent="0.25">
      <c r="A520" s="326" t="s">
        <v>1700</v>
      </c>
      <c r="B520" s="328" t="s">
        <v>1694</v>
      </c>
      <c r="C520" s="329"/>
      <c r="D520" s="332" t="s">
        <v>46</v>
      </c>
      <c r="E520" s="297" t="s">
        <v>1441</v>
      </c>
    </row>
    <row r="521" spans="1:5" x14ac:dyDescent="0.25">
      <c r="A521" s="327"/>
      <c r="B521" s="330"/>
      <c r="C521" s="331"/>
      <c r="D521" s="333"/>
      <c r="E521" s="298" t="s">
        <v>1442</v>
      </c>
    </row>
    <row r="522" spans="1:5" x14ac:dyDescent="0.25">
      <c r="A522" s="334" t="s">
        <v>1701</v>
      </c>
      <c r="B522" s="336" t="s">
        <v>1694</v>
      </c>
      <c r="C522" s="337"/>
      <c r="D522" s="340" t="s">
        <v>46</v>
      </c>
      <c r="E522" s="295" t="s">
        <v>1441</v>
      </c>
    </row>
    <row r="523" spans="1:5" x14ac:dyDescent="0.25">
      <c r="A523" s="335"/>
      <c r="B523" s="338"/>
      <c r="C523" s="339"/>
      <c r="D523" s="341"/>
      <c r="E523" s="296" t="s">
        <v>1442</v>
      </c>
    </row>
    <row r="524" spans="1:5" x14ac:dyDescent="0.25">
      <c r="A524" s="326" t="s">
        <v>1702</v>
      </c>
      <c r="B524" s="328" t="s">
        <v>1694</v>
      </c>
      <c r="C524" s="329"/>
      <c r="D524" s="332" t="s">
        <v>46</v>
      </c>
      <c r="E524" s="297" t="s">
        <v>1441</v>
      </c>
    </row>
    <row r="525" spans="1:5" x14ac:dyDescent="0.25">
      <c r="A525" s="327"/>
      <c r="B525" s="330"/>
      <c r="C525" s="331"/>
      <c r="D525" s="333"/>
      <c r="E525" s="298" t="s">
        <v>1442</v>
      </c>
    </row>
    <row r="526" spans="1:5" x14ac:dyDescent="0.25">
      <c r="A526" s="334" t="s">
        <v>1703</v>
      </c>
      <c r="B526" s="336" t="s">
        <v>1694</v>
      </c>
      <c r="C526" s="337"/>
      <c r="D526" s="340" t="s">
        <v>46</v>
      </c>
      <c r="E526" s="295" t="s">
        <v>1441</v>
      </c>
    </row>
    <row r="527" spans="1:5" x14ac:dyDescent="0.25">
      <c r="A527" s="335"/>
      <c r="B527" s="338"/>
      <c r="C527" s="339"/>
      <c r="D527" s="341"/>
      <c r="E527" s="296" t="s">
        <v>1442</v>
      </c>
    </row>
    <row r="528" spans="1:5" x14ac:dyDescent="0.25">
      <c r="A528" s="326" t="s">
        <v>1704</v>
      </c>
      <c r="B528" s="328" t="s">
        <v>1694</v>
      </c>
      <c r="C528" s="329"/>
      <c r="D528" s="332" t="s">
        <v>46</v>
      </c>
      <c r="E528" s="297" t="s">
        <v>1441</v>
      </c>
    </row>
    <row r="529" spans="1:5" x14ac:dyDescent="0.25">
      <c r="A529" s="327"/>
      <c r="B529" s="330"/>
      <c r="C529" s="331"/>
      <c r="D529" s="333"/>
      <c r="E529" s="298" t="s">
        <v>1442</v>
      </c>
    </row>
    <row r="530" spans="1:5" x14ac:dyDescent="0.25">
      <c r="A530" s="334" t="s">
        <v>1705</v>
      </c>
      <c r="B530" s="336" t="s">
        <v>1694</v>
      </c>
      <c r="C530" s="337"/>
      <c r="D530" s="340" t="s">
        <v>46</v>
      </c>
      <c r="E530" s="295" t="s">
        <v>1441</v>
      </c>
    </row>
    <row r="531" spans="1:5" x14ac:dyDescent="0.25">
      <c r="A531" s="335"/>
      <c r="B531" s="338"/>
      <c r="C531" s="339"/>
      <c r="D531" s="341"/>
      <c r="E531" s="296" t="s">
        <v>1442</v>
      </c>
    </row>
    <row r="532" spans="1:5" x14ac:dyDescent="0.25">
      <c r="A532" s="326" t="s">
        <v>1706</v>
      </c>
      <c r="B532" s="328" t="s">
        <v>1694</v>
      </c>
      <c r="C532" s="329"/>
      <c r="D532" s="332" t="s">
        <v>46</v>
      </c>
      <c r="E532" s="297" t="s">
        <v>1441</v>
      </c>
    </row>
    <row r="533" spans="1:5" x14ac:dyDescent="0.25">
      <c r="A533" s="327"/>
      <c r="B533" s="330"/>
      <c r="C533" s="331"/>
      <c r="D533" s="333"/>
      <c r="E533" s="298" t="s">
        <v>1442</v>
      </c>
    </row>
    <row r="534" spans="1:5" x14ac:dyDescent="0.25">
      <c r="A534" s="334" t="s">
        <v>1707</v>
      </c>
      <c r="B534" s="336" t="s">
        <v>1694</v>
      </c>
      <c r="C534" s="337"/>
      <c r="D534" s="340" t="s">
        <v>46</v>
      </c>
      <c r="E534" s="295" t="s">
        <v>1441</v>
      </c>
    </row>
    <row r="535" spans="1:5" x14ac:dyDescent="0.25">
      <c r="A535" s="335"/>
      <c r="B535" s="338"/>
      <c r="C535" s="339"/>
      <c r="D535" s="341"/>
      <c r="E535" s="296" t="s">
        <v>1442</v>
      </c>
    </row>
    <row r="536" spans="1:5" x14ac:dyDescent="0.25">
      <c r="A536" s="326" t="s">
        <v>1708</v>
      </c>
      <c r="B536" s="328" t="s">
        <v>1694</v>
      </c>
      <c r="C536" s="329"/>
      <c r="D536" s="332" t="s">
        <v>46</v>
      </c>
      <c r="E536" s="297" t="s">
        <v>1441</v>
      </c>
    </row>
    <row r="537" spans="1:5" x14ac:dyDescent="0.25">
      <c r="A537" s="327"/>
      <c r="B537" s="330"/>
      <c r="C537" s="331"/>
      <c r="D537" s="333"/>
      <c r="E537" s="298" t="s">
        <v>1442</v>
      </c>
    </row>
    <row r="538" spans="1:5" x14ac:dyDescent="0.25">
      <c r="A538" s="334" t="s">
        <v>1709</v>
      </c>
      <c r="B538" s="336" t="s">
        <v>1694</v>
      </c>
      <c r="C538" s="337"/>
      <c r="D538" s="340" t="s">
        <v>46</v>
      </c>
      <c r="E538" s="295" t="s">
        <v>1441</v>
      </c>
    </row>
    <row r="539" spans="1:5" x14ac:dyDescent="0.25">
      <c r="A539" s="335"/>
      <c r="B539" s="338"/>
      <c r="C539" s="339"/>
      <c r="D539" s="341"/>
      <c r="E539" s="296" t="s">
        <v>1442</v>
      </c>
    </row>
    <row r="540" spans="1:5" x14ac:dyDescent="0.25">
      <c r="A540" s="326" t="s">
        <v>1710</v>
      </c>
      <c r="B540" s="328" t="s">
        <v>1694</v>
      </c>
      <c r="C540" s="329"/>
      <c r="D540" s="332" t="s">
        <v>46</v>
      </c>
      <c r="E540" s="297" t="s">
        <v>1441</v>
      </c>
    </row>
    <row r="541" spans="1:5" x14ac:dyDescent="0.25">
      <c r="A541" s="327"/>
      <c r="B541" s="330"/>
      <c r="C541" s="331"/>
      <c r="D541" s="333"/>
      <c r="E541" s="298" t="s">
        <v>1442</v>
      </c>
    </row>
    <row r="542" spans="1:5" x14ac:dyDescent="0.25">
      <c r="A542" s="334" t="s">
        <v>1711</v>
      </c>
      <c r="B542" s="336" t="s">
        <v>1694</v>
      </c>
      <c r="C542" s="337"/>
      <c r="D542" s="340" t="s">
        <v>46</v>
      </c>
      <c r="E542" s="295" t="s">
        <v>1441</v>
      </c>
    </row>
    <row r="543" spans="1:5" x14ac:dyDescent="0.25">
      <c r="A543" s="335"/>
      <c r="B543" s="338"/>
      <c r="C543" s="339"/>
      <c r="D543" s="341"/>
      <c r="E543" s="296" t="s">
        <v>1442</v>
      </c>
    </row>
    <row r="544" spans="1:5" x14ac:dyDescent="0.25">
      <c r="A544" s="326" t="s">
        <v>1712</v>
      </c>
      <c r="B544" s="328" t="s">
        <v>1713</v>
      </c>
      <c r="C544" s="329"/>
      <c r="D544" s="332" t="s">
        <v>46</v>
      </c>
      <c r="E544" s="297" t="s">
        <v>1441</v>
      </c>
    </row>
    <row r="545" spans="1:5" x14ac:dyDescent="0.25">
      <c r="A545" s="327"/>
      <c r="B545" s="330"/>
      <c r="C545" s="331"/>
      <c r="D545" s="333"/>
      <c r="E545" s="298" t="s">
        <v>1442</v>
      </c>
    </row>
    <row r="546" spans="1:5" x14ac:dyDescent="0.25">
      <c r="A546" s="334" t="s">
        <v>1714</v>
      </c>
      <c r="B546" s="336" t="s">
        <v>1713</v>
      </c>
      <c r="C546" s="337"/>
      <c r="D546" s="340" t="s">
        <v>46</v>
      </c>
      <c r="E546" s="295" t="s">
        <v>1441</v>
      </c>
    </row>
    <row r="547" spans="1:5" x14ac:dyDescent="0.25">
      <c r="A547" s="335"/>
      <c r="B547" s="338"/>
      <c r="C547" s="339"/>
      <c r="D547" s="341"/>
      <c r="E547" s="296" t="s">
        <v>1442</v>
      </c>
    </row>
    <row r="548" spans="1:5" x14ac:dyDescent="0.25">
      <c r="A548" s="326" t="s">
        <v>1715</v>
      </c>
      <c r="B548" s="328" t="s">
        <v>1713</v>
      </c>
      <c r="C548" s="329"/>
      <c r="D548" s="332" t="s">
        <v>46</v>
      </c>
      <c r="E548" s="297" t="s">
        <v>1441</v>
      </c>
    </row>
    <row r="549" spans="1:5" x14ac:dyDescent="0.25">
      <c r="A549" s="327"/>
      <c r="B549" s="330"/>
      <c r="C549" s="331"/>
      <c r="D549" s="333"/>
      <c r="E549" s="298" t="s">
        <v>1442</v>
      </c>
    </row>
    <row r="550" spans="1:5" x14ac:dyDescent="0.25">
      <c r="A550" s="334" t="s">
        <v>1716</v>
      </c>
      <c r="B550" s="336" t="s">
        <v>1713</v>
      </c>
      <c r="C550" s="337"/>
      <c r="D550" s="340" t="s">
        <v>46</v>
      </c>
      <c r="E550" s="295" t="s">
        <v>1441</v>
      </c>
    </row>
    <row r="551" spans="1:5" x14ac:dyDescent="0.25">
      <c r="A551" s="335"/>
      <c r="B551" s="338"/>
      <c r="C551" s="339"/>
      <c r="D551" s="341"/>
      <c r="E551" s="296" t="s">
        <v>1442</v>
      </c>
    </row>
    <row r="552" spans="1:5" x14ac:dyDescent="0.25">
      <c r="A552" s="326" t="s">
        <v>1717</v>
      </c>
      <c r="B552" s="328" t="s">
        <v>1713</v>
      </c>
      <c r="C552" s="329"/>
      <c r="D552" s="332" t="s">
        <v>46</v>
      </c>
      <c r="E552" s="297" t="s">
        <v>1441</v>
      </c>
    </row>
    <row r="553" spans="1:5" x14ac:dyDescent="0.25">
      <c r="A553" s="327"/>
      <c r="B553" s="330"/>
      <c r="C553" s="331"/>
      <c r="D553" s="333"/>
      <c r="E553" s="298" t="s">
        <v>1442</v>
      </c>
    </row>
    <row r="554" spans="1:5" x14ac:dyDescent="0.25">
      <c r="A554" s="334" t="s">
        <v>1718</v>
      </c>
      <c r="B554" s="336" t="s">
        <v>1719</v>
      </c>
      <c r="C554" s="337"/>
      <c r="D554" s="340" t="s">
        <v>46</v>
      </c>
      <c r="E554" s="295" t="s">
        <v>1441</v>
      </c>
    </row>
    <row r="555" spans="1:5" x14ac:dyDescent="0.25">
      <c r="A555" s="335"/>
      <c r="B555" s="338"/>
      <c r="C555" s="339"/>
      <c r="D555" s="341"/>
      <c r="E555" s="296" t="s">
        <v>1442</v>
      </c>
    </row>
    <row r="556" spans="1:5" x14ac:dyDescent="0.25">
      <c r="A556" s="326" t="s">
        <v>1720</v>
      </c>
      <c r="B556" s="328" t="s">
        <v>1719</v>
      </c>
      <c r="C556" s="329"/>
      <c r="D556" s="332" t="s">
        <v>46</v>
      </c>
      <c r="E556" s="297" t="s">
        <v>1441</v>
      </c>
    </row>
    <row r="557" spans="1:5" x14ac:dyDescent="0.25">
      <c r="A557" s="327"/>
      <c r="B557" s="330"/>
      <c r="C557" s="331"/>
      <c r="D557" s="333"/>
      <c r="E557" s="298" t="s">
        <v>1442</v>
      </c>
    </row>
    <row r="558" spans="1:5" x14ac:dyDescent="0.25">
      <c r="A558" s="334" t="s">
        <v>1477</v>
      </c>
      <c r="B558" s="336" t="s">
        <v>1719</v>
      </c>
      <c r="C558" s="337"/>
      <c r="D558" s="340" t="s">
        <v>46</v>
      </c>
      <c r="E558" s="295" t="s">
        <v>1441</v>
      </c>
    </row>
    <row r="559" spans="1:5" x14ac:dyDescent="0.25">
      <c r="A559" s="335"/>
      <c r="B559" s="338"/>
      <c r="C559" s="339"/>
      <c r="D559" s="341"/>
      <c r="E559" s="296" t="s">
        <v>1442</v>
      </c>
    </row>
    <row r="560" spans="1:5" x14ac:dyDescent="0.25">
      <c r="A560" s="326" t="s">
        <v>1721</v>
      </c>
      <c r="B560" s="328" t="s">
        <v>1719</v>
      </c>
      <c r="C560" s="329"/>
      <c r="D560" s="332" t="s">
        <v>46</v>
      </c>
      <c r="E560" s="297" t="s">
        <v>1441</v>
      </c>
    </row>
    <row r="561" spans="1:5" x14ac:dyDescent="0.25">
      <c r="A561" s="327"/>
      <c r="B561" s="330"/>
      <c r="C561" s="331"/>
      <c r="D561" s="333"/>
      <c r="E561" s="298" t="s">
        <v>1442</v>
      </c>
    </row>
    <row r="562" spans="1:5" x14ac:dyDescent="0.25">
      <c r="A562" s="334" t="s">
        <v>1722</v>
      </c>
      <c r="B562" s="336" t="s">
        <v>1719</v>
      </c>
      <c r="C562" s="337"/>
      <c r="D562" s="340" t="s">
        <v>46</v>
      </c>
      <c r="E562" s="295" t="s">
        <v>1441</v>
      </c>
    </row>
    <row r="563" spans="1:5" x14ac:dyDescent="0.25">
      <c r="A563" s="335"/>
      <c r="B563" s="338"/>
      <c r="C563" s="339"/>
      <c r="D563" s="341"/>
      <c r="E563" s="296" t="s">
        <v>1442</v>
      </c>
    </row>
    <row r="564" spans="1:5" x14ac:dyDescent="0.25">
      <c r="A564" s="326" t="s">
        <v>1723</v>
      </c>
      <c r="B564" s="328" t="s">
        <v>1719</v>
      </c>
      <c r="C564" s="329"/>
      <c r="D564" s="332" t="s">
        <v>46</v>
      </c>
      <c r="E564" s="297" t="s">
        <v>1441</v>
      </c>
    </row>
    <row r="565" spans="1:5" x14ac:dyDescent="0.25">
      <c r="A565" s="327"/>
      <c r="B565" s="330"/>
      <c r="C565" s="331"/>
      <c r="D565" s="333"/>
      <c r="E565" s="298" t="s">
        <v>1442</v>
      </c>
    </row>
    <row r="566" spans="1:5" x14ac:dyDescent="0.25">
      <c r="A566" s="334" t="s">
        <v>1724</v>
      </c>
      <c r="B566" s="336" t="s">
        <v>1719</v>
      </c>
      <c r="C566" s="337"/>
      <c r="D566" s="340" t="s">
        <v>46</v>
      </c>
      <c r="E566" s="295" t="s">
        <v>1441</v>
      </c>
    </row>
    <row r="567" spans="1:5" x14ac:dyDescent="0.25">
      <c r="A567" s="335"/>
      <c r="B567" s="338"/>
      <c r="C567" s="339"/>
      <c r="D567" s="341"/>
      <c r="E567" s="296" t="s">
        <v>1442</v>
      </c>
    </row>
    <row r="568" spans="1:5" x14ac:dyDescent="0.25">
      <c r="A568" s="326" t="s">
        <v>1725</v>
      </c>
      <c r="B568" s="328" t="s">
        <v>1719</v>
      </c>
      <c r="C568" s="329"/>
      <c r="D568" s="332" t="s">
        <v>46</v>
      </c>
      <c r="E568" s="297" t="s">
        <v>1441</v>
      </c>
    </row>
    <row r="569" spans="1:5" x14ac:dyDescent="0.25">
      <c r="A569" s="327"/>
      <c r="B569" s="330"/>
      <c r="C569" s="331"/>
      <c r="D569" s="333"/>
      <c r="E569" s="298" t="s">
        <v>1442</v>
      </c>
    </row>
    <row r="570" spans="1:5" x14ac:dyDescent="0.25">
      <c r="A570" s="334" t="s">
        <v>1726</v>
      </c>
      <c r="B570" s="336" t="s">
        <v>1719</v>
      </c>
      <c r="C570" s="337"/>
      <c r="D570" s="340" t="s">
        <v>46</v>
      </c>
      <c r="E570" s="295" t="s">
        <v>1441</v>
      </c>
    </row>
    <row r="571" spans="1:5" x14ac:dyDescent="0.25">
      <c r="A571" s="335"/>
      <c r="B571" s="338"/>
      <c r="C571" s="339"/>
      <c r="D571" s="341"/>
      <c r="E571" s="296" t="s">
        <v>1442</v>
      </c>
    </row>
    <row r="572" spans="1:5" x14ac:dyDescent="0.25">
      <c r="A572" s="326" t="s">
        <v>1727</v>
      </c>
      <c r="B572" s="328" t="s">
        <v>1719</v>
      </c>
      <c r="C572" s="329"/>
      <c r="D572" s="332" t="s">
        <v>46</v>
      </c>
      <c r="E572" s="297" t="s">
        <v>1441</v>
      </c>
    </row>
    <row r="573" spans="1:5" x14ac:dyDescent="0.25">
      <c r="A573" s="327"/>
      <c r="B573" s="330"/>
      <c r="C573" s="331"/>
      <c r="D573" s="333"/>
      <c r="E573" s="298" t="s">
        <v>1442</v>
      </c>
    </row>
    <row r="574" spans="1:5" x14ac:dyDescent="0.25">
      <c r="A574" s="334" t="s">
        <v>1728</v>
      </c>
      <c r="B574" s="336" t="s">
        <v>1719</v>
      </c>
      <c r="C574" s="337"/>
      <c r="D574" s="340" t="s">
        <v>46</v>
      </c>
      <c r="E574" s="295" t="s">
        <v>1441</v>
      </c>
    </row>
    <row r="575" spans="1:5" x14ac:dyDescent="0.25">
      <c r="A575" s="335"/>
      <c r="B575" s="338"/>
      <c r="C575" s="339"/>
      <c r="D575" s="341"/>
      <c r="E575" s="296" t="s">
        <v>1442</v>
      </c>
    </row>
    <row r="576" spans="1:5" x14ac:dyDescent="0.25">
      <c r="A576" s="326" t="s">
        <v>1729</v>
      </c>
      <c r="B576" s="328" t="s">
        <v>1719</v>
      </c>
      <c r="C576" s="329"/>
      <c r="D576" s="332" t="s">
        <v>46</v>
      </c>
      <c r="E576" s="297" t="s">
        <v>1441</v>
      </c>
    </row>
    <row r="577" spans="1:5" x14ac:dyDescent="0.25">
      <c r="A577" s="327"/>
      <c r="B577" s="330"/>
      <c r="C577" s="331"/>
      <c r="D577" s="333"/>
      <c r="E577" s="298" t="s">
        <v>1442</v>
      </c>
    </row>
    <row r="578" spans="1:5" x14ac:dyDescent="0.25">
      <c r="A578" s="334" t="s">
        <v>1730</v>
      </c>
      <c r="B578" s="336" t="s">
        <v>1719</v>
      </c>
      <c r="C578" s="337"/>
      <c r="D578" s="340" t="s">
        <v>46</v>
      </c>
      <c r="E578" s="295" t="s">
        <v>1441</v>
      </c>
    </row>
    <row r="579" spans="1:5" x14ac:dyDescent="0.25">
      <c r="A579" s="335"/>
      <c r="B579" s="338"/>
      <c r="C579" s="339"/>
      <c r="D579" s="341"/>
      <c r="E579" s="296" t="s">
        <v>1442</v>
      </c>
    </row>
    <row r="580" spans="1:5" x14ac:dyDescent="0.25">
      <c r="A580" s="326" t="s">
        <v>1731</v>
      </c>
      <c r="B580" s="328" t="s">
        <v>1732</v>
      </c>
      <c r="C580" s="329"/>
      <c r="D580" s="332" t="s">
        <v>46</v>
      </c>
      <c r="E580" s="297" t="s">
        <v>1441</v>
      </c>
    </row>
    <row r="581" spans="1:5" x14ac:dyDescent="0.25">
      <c r="A581" s="327"/>
      <c r="B581" s="330"/>
      <c r="C581" s="331"/>
      <c r="D581" s="333"/>
      <c r="E581" s="298" t="s">
        <v>1442</v>
      </c>
    </row>
    <row r="582" spans="1:5" x14ac:dyDescent="0.25">
      <c r="A582" s="334" t="s">
        <v>1733</v>
      </c>
      <c r="B582" s="336" t="s">
        <v>1732</v>
      </c>
      <c r="C582" s="337"/>
      <c r="D582" s="340" t="s">
        <v>46</v>
      </c>
      <c r="E582" s="295" t="s">
        <v>1441</v>
      </c>
    </row>
    <row r="583" spans="1:5" x14ac:dyDescent="0.25">
      <c r="A583" s="335"/>
      <c r="B583" s="338"/>
      <c r="C583" s="339"/>
      <c r="D583" s="341"/>
      <c r="E583" s="296" t="s">
        <v>1442</v>
      </c>
    </row>
    <row r="584" spans="1:5" x14ac:dyDescent="0.25">
      <c r="A584" s="326" t="s">
        <v>1734</v>
      </c>
      <c r="B584" s="328" t="s">
        <v>1732</v>
      </c>
      <c r="C584" s="329"/>
      <c r="D584" s="332" t="s">
        <v>46</v>
      </c>
      <c r="E584" s="297" t="s">
        <v>1441</v>
      </c>
    </row>
    <row r="585" spans="1:5" x14ac:dyDescent="0.25">
      <c r="A585" s="327"/>
      <c r="B585" s="330"/>
      <c r="C585" s="331"/>
      <c r="D585" s="333"/>
      <c r="E585" s="298" t="s">
        <v>1442</v>
      </c>
    </row>
    <row r="586" spans="1:5" x14ac:dyDescent="0.25">
      <c r="A586" s="334" t="s">
        <v>1735</v>
      </c>
      <c r="B586" s="336" t="s">
        <v>1732</v>
      </c>
      <c r="C586" s="337"/>
      <c r="D586" s="340" t="s">
        <v>46</v>
      </c>
      <c r="E586" s="295" t="s">
        <v>1441</v>
      </c>
    </row>
    <row r="587" spans="1:5" x14ac:dyDescent="0.25">
      <c r="A587" s="335"/>
      <c r="B587" s="338"/>
      <c r="C587" s="339"/>
      <c r="D587" s="341"/>
      <c r="E587" s="296" t="s">
        <v>1442</v>
      </c>
    </row>
    <row r="588" spans="1:5" x14ac:dyDescent="0.25">
      <c r="A588" s="326" t="s">
        <v>1736</v>
      </c>
      <c r="B588" s="328" t="s">
        <v>1732</v>
      </c>
      <c r="C588" s="329"/>
      <c r="D588" s="332" t="s">
        <v>46</v>
      </c>
      <c r="E588" s="297" t="s">
        <v>1441</v>
      </c>
    </row>
    <row r="589" spans="1:5" x14ac:dyDescent="0.25">
      <c r="A589" s="327"/>
      <c r="B589" s="330"/>
      <c r="C589" s="331"/>
      <c r="D589" s="333"/>
      <c r="E589" s="298" t="s">
        <v>1442</v>
      </c>
    </row>
    <row r="590" spans="1:5" x14ac:dyDescent="0.25">
      <c r="A590" s="334" t="s">
        <v>1737</v>
      </c>
      <c r="B590" s="336" t="s">
        <v>1732</v>
      </c>
      <c r="C590" s="337"/>
      <c r="D590" s="340" t="s">
        <v>46</v>
      </c>
      <c r="E590" s="295" t="s">
        <v>1441</v>
      </c>
    </row>
    <row r="591" spans="1:5" x14ac:dyDescent="0.25">
      <c r="A591" s="335"/>
      <c r="B591" s="338"/>
      <c r="C591" s="339"/>
      <c r="D591" s="341"/>
      <c r="E591" s="296" t="s">
        <v>1442</v>
      </c>
    </row>
    <row r="592" spans="1:5" x14ac:dyDescent="0.25">
      <c r="A592" s="326" t="s">
        <v>1738</v>
      </c>
      <c r="B592" s="328" t="s">
        <v>1732</v>
      </c>
      <c r="C592" s="329"/>
      <c r="D592" s="332" t="s">
        <v>46</v>
      </c>
      <c r="E592" s="297" t="s">
        <v>1441</v>
      </c>
    </row>
    <row r="593" spans="1:5" x14ac:dyDescent="0.25">
      <c r="A593" s="327"/>
      <c r="B593" s="330"/>
      <c r="C593" s="331"/>
      <c r="D593" s="333"/>
      <c r="E593" s="298" t="s">
        <v>1442</v>
      </c>
    </row>
    <row r="594" spans="1:5" x14ac:dyDescent="0.25">
      <c r="A594" s="334" t="s">
        <v>1739</v>
      </c>
      <c r="B594" s="336" t="s">
        <v>1740</v>
      </c>
      <c r="C594" s="337"/>
      <c r="D594" s="340" t="s">
        <v>46</v>
      </c>
      <c r="E594" s="295" t="s">
        <v>1441</v>
      </c>
    </row>
    <row r="595" spans="1:5" x14ac:dyDescent="0.25">
      <c r="A595" s="335"/>
      <c r="B595" s="338"/>
      <c r="C595" s="339"/>
      <c r="D595" s="341"/>
      <c r="E595" s="296" t="s">
        <v>1442</v>
      </c>
    </row>
    <row r="596" spans="1:5" x14ac:dyDescent="0.25">
      <c r="A596" s="326" t="s">
        <v>1741</v>
      </c>
      <c r="B596" s="328" t="s">
        <v>1740</v>
      </c>
      <c r="C596" s="329"/>
      <c r="D596" s="332" t="s">
        <v>46</v>
      </c>
      <c r="E596" s="297" t="s">
        <v>1441</v>
      </c>
    </row>
    <row r="597" spans="1:5" x14ac:dyDescent="0.25">
      <c r="A597" s="327"/>
      <c r="B597" s="330"/>
      <c r="C597" s="331"/>
      <c r="D597" s="333"/>
      <c r="E597" s="298" t="s">
        <v>1442</v>
      </c>
    </row>
    <row r="598" spans="1:5" x14ac:dyDescent="0.25">
      <c r="A598" s="334" t="s">
        <v>1742</v>
      </c>
      <c r="B598" s="336" t="s">
        <v>1740</v>
      </c>
      <c r="C598" s="337"/>
      <c r="D598" s="340" t="s">
        <v>46</v>
      </c>
      <c r="E598" s="295" t="s">
        <v>1441</v>
      </c>
    </row>
    <row r="599" spans="1:5" x14ac:dyDescent="0.25">
      <c r="A599" s="335"/>
      <c r="B599" s="338"/>
      <c r="C599" s="339"/>
      <c r="D599" s="341"/>
      <c r="E599" s="296" t="s">
        <v>1442</v>
      </c>
    </row>
    <row r="600" spans="1:5" x14ac:dyDescent="0.25">
      <c r="A600" s="326" t="s">
        <v>1743</v>
      </c>
      <c r="B600" s="328" t="s">
        <v>1740</v>
      </c>
      <c r="C600" s="329"/>
      <c r="D600" s="332" t="s">
        <v>46</v>
      </c>
      <c r="E600" s="297" t="s">
        <v>1441</v>
      </c>
    </row>
    <row r="601" spans="1:5" x14ac:dyDescent="0.25">
      <c r="A601" s="327"/>
      <c r="B601" s="330"/>
      <c r="C601" s="331"/>
      <c r="D601" s="333"/>
      <c r="E601" s="298" t="s">
        <v>1442</v>
      </c>
    </row>
    <row r="602" spans="1:5" x14ac:dyDescent="0.25">
      <c r="A602" s="334" t="s">
        <v>1744</v>
      </c>
      <c r="B602" s="336" t="s">
        <v>1740</v>
      </c>
      <c r="C602" s="337"/>
      <c r="D602" s="340" t="s">
        <v>46</v>
      </c>
      <c r="E602" s="295" t="s">
        <v>1441</v>
      </c>
    </row>
    <row r="603" spans="1:5" x14ac:dyDescent="0.25">
      <c r="A603" s="335"/>
      <c r="B603" s="338"/>
      <c r="C603" s="339"/>
      <c r="D603" s="341"/>
      <c r="E603" s="296" t="s">
        <v>1442</v>
      </c>
    </row>
    <row r="604" spans="1:5" x14ac:dyDescent="0.25">
      <c r="A604" s="326" t="s">
        <v>1745</v>
      </c>
      <c r="B604" s="328" t="s">
        <v>1740</v>
      </c>
      <c r="C604" s="329"/>
      <c r="D604" s="332" t="s">
        <v>46</v>
      </c>
      <c r="E604" s="297" t="s">
        <v>1441</v>
      </c>
    </row>
    <row r="605" spans="1:5" x14ac:dyDescent="0.25">
      <c r="A605" s="327"/>
      <c r="B605" s="330"/>
      <c r="C605" s="331"/>
      <c r="D605" s="333"/>
      <c r="E605" s="298" t="s">
        <v>1442</v>
      </c>
    </row>
    <row r="606" spans="1:5" x14ac:dyDescent="0.25">
      <c r="A606" s="334" t="s">
        <v>1746</v>
      </c>
      <c r="B606" s="336" t="s">
        <v>1740</v>
      </c>
      <c r="C606" s="337"/>
      <c r="D606" s="340" t="s">
        <v>46</v>
      </c>
      <c r="E606" s="295" t="s">
        <v>1441</v>
      </c>
    </row>
    <row r="607" spans="1:5" x14ac:dyDescent="0.25">
      <c r="A607" s="335"/>
      <c r="B607" s="338"/>
      <c r="C607" s="339"/>
      <c r="D607" s="341"/>
      <c r="E607" s="296" t="s">
        <v>1442</v>
      </c>
    </row>
    <row r="608" spans="1:5" x14ac:dyDescent="0.25">
      <c r="A608" s="326" t="s">
        <v>1747</v>
      </c>
      <c r="B608" s="328" t="s">
        <v>1740</v>
      </c>
      <c r="C608" s="329"/>
      <c r="D608" s="332" t="s">
        <v>46</v>
      </c>
      <c r="E608" s="297" t="s">
        <v>1441</v>
      </c>
    </row>
    <row r="609" spans="1:5" x14ac:dyDescent="0.25">
      <c r="A609" s="327"/>
      <c r="B609" s="330"/>
      <c r="C609" s="331"/>
      <c r="D609" s="333"/>
      <c r="E609" s="298" t="s">
        <v>1442</v>
      </c>
    </row>
    <row r="610" spans="1:5" x14ac:dyDescent="0.25">
      <c r="A610" s="334" t="s">
        <v>1748</v>
      </c>
      <c r="B610" s="336" t="s">
        <v>1740</v>
      </c>
      <c r="C610" s="337"/>
      <c r="D610" s="340" t="s">
        <v>46</v>
      </c>
      <c r="E610" s="295" t="s">
        <v>1441</v>
      </c>
    </row>
    <row r="611" spans="1:5" x14ac:dyDescent="0.25">
      <c r="A611" s="335"/>
      <c r="B611" s="338"/>
      <c r="C611" s="339"/>
      <c r="D611" s="341"/>
      <c r="E611" s="296" t="s">
        <v>1442</v>
      </c>
    </row>
    <row r="612" spans="1:5" x14ac:dyDescent="0.25">
      <c r="A612" s="326" t="s">
        <v>1749</v>
      </c>
      <c r="B612" s="328" t="s">
        <v>1740</v>
      </c>
      <c r="C612" s="329"/>
      <c r="D612" s="332" t="s">
        <v>46</v>
      </c>
      <c r="E612" s="297" t="s">
        <v>1441</v>
      </c>
    </row>
    <row r="613" spans="1:5" x14ac:dyDescent="0.25">
      <c r="A613" s="327"/>
      <c r="B613" s="330"/>
      <c r="C613" s="331"/>
      <c r="D613" s="333"/>
      <c r="E613" s="298" t="s">
        <v>1442</v>
      </c>
    </row>
    <row r="614" spans="1:5" x14ac:dyDescent="0.25">
      <c r="A614" s="334" t="s">
        <v>1750</v>
      </c>
      <c r="B614" s="336" t="s">
        <v>1740</v>
      </c>
      <c r="C614" s="337"/>
      <c r="D614" s="340" t="s">
        <v>46</v>
      </c>
      <c r="E614" s="295" t="s">
        <v>1441</v>
      </c>
    </row>
    <row r="615" spans="1:5" x14ac:dyDescent="0.25">
      <c r="A615" s="335"/>
      <c r="B615" s="338"/>
      <c r="C615" s="339"/>
      <c r="D615" s="341"/>
      <c r="E615" s="296" t="s">
        <v>1442</v>
      </c>
    </row>
    <row r="616" spans="1:5" x14ac:dyDescent="0.25">
      <c r="A616" s="326" t="s">
        <v>1751</v>
      </c>
      <c r="B616" s="328" t="s">
        <v>1740</v>
      </c>
      <c r="C616" s="329"/>
      <c r="D616" s="332" t="s">
        <v>46</v>
      </c>
      <c r="E616" s="297" t="s">
        <v>1441</v>
      </c>
    </row>
    <row r="617" spans="1:5" x14ac:dyDescent="0.25">
      <c r="A617" s="327"/>
      <c r="B617" s="330"/>
      <c r="C617" s="331"/>
      <c r="D617" s="333"/>
      <c r="E617" s="298" t="s">
        <v>1442</v>
      </c>
    </row>
    <row r="618" spans="1:5" x14ac:dyDescent="0.25">
      <c r="A618" s="334" t="s">
        <v>1752</v>
      </c>
      <c r="B618" s="336" t="s">
        <v>1753</v>
      </c>
      <c r="C618" s="337"/>
      <c r="D618" s="340" t="s">
        <v>46</v>
      </c>
      <c r="E618" s="295" t="s">
        <v>1441</v>
      </c>
    </row>
    <row r="619" spans="1:5" x14ac:dyDescent="0.25">
      <c r="A619" s="335"/>
      <c r="B619" s="338"/>
      <c r="C619" s="339"/>
      <c r="D619" s="341"/>
      <c r="E619" s="296" t="s">
        <v>1442</v>
      </c>
    </row>
    <row r="620" spans="1:5" x14ac:dyDescent="0.25">
      <c r="A620" s="326" t="s">
        <v>1754</v>
      </c>
      <c r="B620" s="328" t="s">
        <v>1753</v>
      </c>
      <c r="C620" s="329"/>
      <c r="D620" s="332" t="s">
        <v>46</v>
      </c>
      <c r="E620" s="297" t="s">
        <v>1441</v>
      </c>
    </row>
    <row r="621" spans="1:5" x14ac:dyDescent="0.25">
      <c r="A621" s="327"/>
      <c r="B621" s="330"/>
      <c r="C621" s="331"/>
      <c r="D621" s="333"/>
      <c r="E621" s="298" t="s">
        <v>1442</v>
      </c>
    </row>
    <row r="622" spans="1:5" x14ac:dyDescent="0.25">
      <c r="A622" s="334" t="s">
        <v>1755</v>
      </c>
      <c r="B622" s="336" t="s">
        <v>1753</v>
      </c>
      <c r="C622" s="337"/>
      <c r="D622" s="340" t="s">
        <v>46</v>
      </c>
      <c r="E622" s="295" t="s">
        <v>1441</v>
      </c>
    </row>
    <row r="623" spans="1:5" x14ac:dyDescent="0.25">
      <c r="A623" s="335"/>
      <c r="B623" s="338"/>
      <c r="C623" s="339"/>
      <c r="D623" s="341"/>
      <c r="E623" s="296" t="s">
        <v>1442</v>
      </c>
    </row>
    <row r="624" spans="1:5" x14ac:dyDescent="0.25">
      <c r="A624" s="326" t="s">
        <v>1756</v>
      </c>
      <c r="B624" s="328" t="s">
        <v>1753</v>
      </c>
      <c r="C624" s="329"/>
      <c r="D624" s="332" t="s">
        <v>46</v>
      </c>
      <c r="E624" s="297" t="s">
        <v>1441</v>
      </c>
    </row>
    <row r="625" spans="1:5" x14ac:dyDescent="0.25">
      <c r="A625" s="327"/>
      <c r="B625" s="330"/>
      <c r="C625" s="331"/>
      <c r="D625" s="333"/>
      <c r="E625" s="298" t="s">
        <v>1442</v>
      </c>
    </row>
    <row r="626" spans="1:5" x14ac:dyDescent="0.25">
      <c r="A626" s="334" t="s">
        <v>1757</v>
      </c>
      <c r="B626" s="336" t="s">
        <v>1758</v>
      </c>
      <c r="C626" s="337"/>
      <c r="D626" s="340" t="s">
        <v>46</v>
      </c>
      <c r="E626" s="295" t="s">
        <v>1441</v>
      </c>
    </row>
    <row r="627" spans="1:5" x14ac:dyDescent="0.25">
      <c r="A627" s="335"/>
      <c r="B627" s="338"/>
      <c r="C627" s="339"/>
      <c r="D627" s="341"/>
      <c r="E627" s="296" t="s">
        <v>1442</v>
      </c>
    </row>
    <row r="628" spans="1:5" x14ac:dyDescent="0.25">
      <c r="A628" s="326" t="s">
        <v>1759</v>
      </c>
      <c r="B628" s="328" t="s">
        <v>1758</v>
      </c>
      <c r="C628" s="329"/>
      <c r="D628" s="332" t="s">
        <v>46</v>
      </c>
      <c r="E628" s="297" t="s">
        <v>1441</v>
      </c>
    </row>
    <row r="629" spans="1:5" x14ac:dyDescent="0.25">
      <c r="A629" s="327"/>
      <c r="B629" s="330"/>
      <c r="C629" s="331"/>
      <c r="D629" s="333"/>
      <c r="E629" s="298" t="s">
        <v>1442</v>
      </c>
    </row>
    <row r="630" spans="1:5" x14ac:dyDescent="0.25">
      <c r="A630" s="334" t="s">
        <v>1760</v>
      </c>
      <c r="B630" s="336" t="s">
        <v>1758</v>
      </c>
      <c r="C630" s="337"/>
      <c r="D630" s="340" t="s">
        <v>46</v>
      </c>
      <c r="E630" s="295" t="s">
        <v>1441</v>
      </c>
    </row>
    <row r="631" spans="1:5" x14ac:dyDescent="0.25">
      <c r="A631" s="335"/>
      <c r="B631" s="338"/>
      <c r="C631" s="339"/>
      <c r="D631" s="341"/>
      <c r="E631" s="296" t="s">
        <v>1442</v>
      </c>
    </row>
    <row r="632" spans="1:5" x14ac:dyDescent="0.25">
      <c r="A632" s="326" t="s">
        <v>1761</v>
      </c>
      <c r="B632" s="328" t="s">
        <v>1758</v>
      </c>
      <c r="C632" s="329"/>
      <c r="D632" s="332" t="s">
        <v>46</v>
      </c>
      <c r="E632" s="297" t="s">
        <v>1441</v>
      </c>
    </row>
    <row r="633" spans="1:5" x14ac:dyDescent="0.25">
      <c r="A633" s="327"/>
      <c r="B633" s="330"/>
      <c r="C633" s="331"/>
      <c r="D633" s="333"/>
      <c r="E633" s="298" t="s">
        <v>1442</v>
      </c>
    </row>
    <row r="634" spans="1:5" x14ac:dyDescent="0.25">
      <c r="A634" s="334" t="s">
        <v>1762</v>
      </c>
      <c r="B634" s="336" t="s">
        <v>1758</v>
      </c>
      <c r="C634" s="337"/>
      <c r="D634" s="340" t="s">
        <v>46</v>
      </c>
      <c r="E634" s="295" t="s">
        <v>1441</v>
      </c>
    </row>
    <row r="635" spans="1:5" x14ac:dyDescent="0.25">
      <c r="A635" s="335"/>
      <c r="B635" s="338"/>
      <c r="C635" s="339"/>
      <c r="D635" s="341"/>
      <c r="E635" s="296" t="s">
        <v>1442</v>
      </c>
    </row>
    <row r="636" spans="1:5" x14ac:dyDescent="0.25">
      <c r="A636" s="326" t="s">
        <v>1763</v>
      </c>
      <c r="B636" s="328" t="s">
        <v>1758</v>
      </c>
      <c r="C636" s="329"/>
      <c r="D636" s="332" t="s">
        <v>46</v>
      </c>
      <c r="E636" s="297" t="s">
        <v>1441</v>
      </c>
    </row>
    <row r="637" spans="1:5" x14ac:dyDescent="0.25">
      <c r="A637" s="327"/>
      <c r="B637" s="330"/>
      <c r="C637" s="331"/>
      <c r="D637" s="333"/>
      <c r="E637" s="298" t="s">
        <v>1442</v>
      </c>
    </row>
    <row r="638" spans="1:5" x14ac:dyDescent="0.25">
      <c r="A638" s="334" t="s">
        <v>1764</v>
      </c>
      <c r="B638" s="336" t="s">
        <v>1765</v>
      </c>
      <c r="C638" s="337"/>
      <c r="D638" s="340" t="s">
        <v>46</v>
      </c>
      <c r="E638" s="295" t="s">
        <v>1441</v>
      </c>
    </row>
    <row r="639" spans="1:5" x14ac:dyDescent="0.25">
      <c r="A639" s="335"/>
      <c r="B639" s="338"/>
      <c r="C639" s="339"/>
      <c r="D639" s="341"/>
      <c r="E639" s="296" t="s">
        <v>1442</v>
      </c>
    </row>
    <row r="640" spans="1:5" x14ac:dyDescent="0.25">
      <c r="A640" s="326" t="s">
        <v>1766</v>
      </c>
      <c r="B640" s="328" t="s">
        <v>1765</v>
      </c>
      <c r="C640" s="329"/>
      <c r="D640" s="332" t="s">
        <v>46</v>
      </c>
      <c r="E640" s="297" t="s">
        <v>1441</v>
      </c>
    </row>
    <row r="641" spans="1:5" x14ac:dyDescent="0.25">
      <c r="A641" s="327"/>
      <c r="B641" s="330"/>
      <c r="C641" s="331"/>
      <c r="D641" s="333"/>
      <c r="E641" s="298" t="s">
        <v>1442</v>
      </c>
    </row>
    <row r="642" spans="1:5" x14ac:dyDescent="0.25">
      <c r="A642" s="334" t="s">
        <v>1767</v>
      </c>
      <c r="B642" s="336" t="s">
        <v>1765</v>
      </c>
      <c r="C642" s="337"/>
      <c r="D642" s="340" t="s">
        <v>46</v>
      </c>
      <c r="E642" s="295" t="s">
        <v>1441</v>
      </c>
    </row>
    <row r="643" spans="1:5" x14ac:dyDescent="0.25">
      <c r="A643" s="335"/>
      <c r="B643" s="338"/>
      <c r="C643" s="339"/>
      <c r="D643" s="341"/>
      <c r="E643" s="296" t="s">
        <v>1442</v>
      </c>
    </row>
    <row r="644" spans="1:5" x14ac:dyDescent="0.25">
      <c r="A644" s="326" t="s">
        <v>1768</v>
      </c>
      <c r="B644" s="328" t="s">
        <v>1765</v>
      </c>
      <c r="C644" s="329"/>
      <c r="D644" s="332" t="s">
        <v>46</v>
      </c>
      <c r="E644" s="297" t="s">
        <v>1441</v>
      </c>
    </row>
    <row r="645" spans="1:5" x14ac:dyDescent="0.25">
      <c r="A645" s="327"/>
      <c r="B645" s="330"/>
      <c r="C645" s="331"/>
      <c r="D645" s="333"/>
      <c r="E645" s="298" t="s">
        <v>1442</v>
      </c>
    </row>
    <row r="646" spans="1:5" x14ac:dyDescent="0.25">
      <c r="A646" s="334" t="s">
        <v>1769</v>
      </c>
      <c r="B646" s="336" t="s">
        <v>1765</v>
      </c>
      <c r="C646" s="337"/>
      <c r="D646" s="340" t="s">
        <v>46</v>
      </c>
      <c r="E646" s="295" t="s">
        <v>1441</v>
      </c>
    </row>
    <row r="647" spans="1:5" x14ac:dyDescent="0.25">
      <c r="A647" s="335"/>
      <c r="B647" s="338"/>
      <c r="C647" s="339"/>
      <c r="D647" s="341"/>
      <c r="E647" s="296" t="s">
        <v>1442</v>
      </c>
    </row>
    <row r="648" spans="1:5" x14ac:dyDescent="0.25">
      <c r="A648" s="326" t="s">
        <v>1770</v>
      </c>
      <c r="B648" s="328" t="s">
        <v>1765</v>
      </c>
      <c r="C648" s="329"/>
      <c r="D648" s="332" t="s">
        <v>46</v>
      </c>
      <c r="E648" s="297" t="s">
        <v>1441</v>
      </c>
    </row>
    <row r="649" spans="1:5" x14ac:dyDescent="0.25">
      <c r="A649" s="327"/>
      <c r="B649" s="330"/>
      <c r="C649" s="331"/>
      <c r="D649" s="333"/>
      <c r="E649" s="298" t="s">
        <v>1442</v>
      </c>
    </row>
    <row r="650" spans="1:5" x14ac:dyDescent="0.25">
      <c r="A650" s="334" t="s">
        <v>1771</v>
      </c>
      <c r="B650" s="336" t="s">
        <v>1765</v>
      </c>
      <c r="C650" s="337"/>
      <c r="D650" s="340" t="s">
        <v>46</v>
      </c>
      <c r="E650" s="295" t="s">
        <v>1441</v>
      </c>
    </row>
    <row r="651" spans="1:5" x14ac:dyDescent="0.25">
      <c r="A651" s="335"/>
      <c r="B651" s="338"/>
      <c r="C651" s="339"/>
      <c r="D651" s="341"/>
      <c r="E651" s="296" t="s">
        <v>1442</v>
      </c>
    </row>
    <row r="652" spans="1:5" x14ac:dyDescent="0.25">
      <c r="A652" s="326" t="s">
        <v>1772</v>
      </c>
      <c r="B652" s="328" t="s">
        <v>1765</v>
      </c>
      <c r="C652" s="329"/>
      <c r="D652" s="332" t="s">
        <v>46</v>
      </c>
      <c r="E652" s="297" t="s">
        <v>1441</v>
      </c>
    </row>
    <row r="653" spans="1:5" x14ac:dyDescent="0.25">
      <c r="A653" s="327"/>
      <c r="B653" s="330"/>
      <c r="C653" s="331"/>
      <c r="D653" s="333"/>
      <c r="E653" s="298" t="s">
        <v>1442</v>
      </c>
    </row>
    <row r="654" spans="1:5" x14ac:dyDescent="0.25">
      <c r="A654" s="334" t="s">
        <v>1773</v>
      </c>
      <c r="B654" s="336" t="s">
        <v>1774</v>
      </c>
      <c r="C654" s="337"/>
      <c r="D654" s="340" t="s">
        <v>46</v>
      </c>
      <c r="E654" s="295" t="s">
        <v>1441</v>
      </c>
    </row>
    <row r="655" spans="1:5" x14ac:dyDescent="0.25">
      <c r="A655" s="335"/>
      <c r="B655" s="338"/>
      <c r="C655" s="339"/>
      <c r="D655" s="341"/>
      <c r="E655" s="296" t="s">
        <v>1442</v>
      </c>
    </row>
    <row r="656" spans="1:5" x14ac:dyDescent="0.25">
      <c r="A656" s="326" t="s">
        <v>1775</v>
      </c>
      <c r="B656" s="328" t="s">
        <v>1774</v>
      </c>
      <c r="C656" s="329"/>
      <c r="D656" s="332" t="s">
        <v>46</v>
      </c>
      <c r="E656" s="297" t="s">
        <v>1441</v>
      </c>
    </row>
    <row r="657" spans="1:5" x14ac:dyDescent="0.25">
      <c r="A657" s="327"/>
      <c r="B657" s="330"/>
      <c r="C657" s="331"/>
      <c r="D657" s="333"/>
      <c r="E657" s="298" t="s">
        <v>1442</v>
      </c>
    </row>
    <row r="658" spans="1:5" x14ac:dyDescent="0.25">
      <c r="A658" s="334" t="s">
        <v>1776</v>
      </c>
      <c r="B658" s="336" t="s">
        <v>1774</v>
      </c>
      <c r="C658" s="337"/>
      <c r="D658" s="340" t="s">
        <v>46</v>
      </c>
      <c r="E658" s="295" t="s">
        <v>1441</v>
      </c>
    </row>
    <row r="659" spans="1:5" x14ac:dyDescent="0.25">
      <c r="A659" s="335"/>
      <c r="B659" s="338"/>
      <c r="C659" s="339"/>
      <c r="D659" s="341"/>
      <c r="E659" s="296" t="s">
        <v>1442</v>
      </c>
    </row>
    <row r="660" spans="1:5" x14ac:dyDescent="0.25">
      <c r="A660" s="326" t="s">
        <v>1468</v>
      </c>
      <c r="B660" s="328" t="s">
        <v>1774</v>
      </c>
      <c r="C660" s="329"/>
      <c r="D660" s="332" t="s">
        <v>46</v>
      </c>
      <c r="E660" s="297" t="s">
        <v>1441</v>
      </c>
    </row>
    <row r="661" spans="1:5" x14ac:dyDescent="0.25">
      <c r="A661" s="327"/>
      <c r="B661" s="330"/>
      <c r="C661" s="331"/>
      <c r="D661" s="333"/>
      <c r="E661" s="298" t="s">
        <v>1442</v>
      </c>
    </row>
    <row r="662" spans="1:5" x14ac:dyDescent="0.25">
      <c r="A662" s="334" t="s">
        <v>1777</v>
      </c>
      <c r="B662" s="336" t="s">
        <v>1774</v>
      </c>
      <c r="C662" s="337"/>
      <c r="D662" s="340" t="s">
        <v>46</v>
      </c>
      <c r="E662" s="295" t="s">
        <v>1441</v>
      </c>
    </row>
    <row r="663" spans="1:5" x14ac:dyDescent="0.25">
      <c r="A663" s="335"/>
      <c r="B663" s="338"/>
      <c r="C663" s="339"/>
      <c r="D663" s="341"/>
      <c r="E663" s="296" t="s">
        <v>1442</v>
      </c>
    </row>
    <row r="664" spans="1:5" x14ac:dyDescent="0.25">
      <c r="A664" s="326" t="s">
        <v>1778</v>
      </c>
      <c r="B664" s="328" t="s">
        <v>1774</v>
      </c>
      <c r="C664" s="329"/>
      <c r="D664" s="332" t="s">
        <v>46</v>
      </c>
      <c r="E664" s="297" t="s">
        <v>1441</v>
      </c>
    </row>
    <row r="665" spans="1:5" x14ac:dyDescent="0.25">
      <c r="A665" s="327"/>
      <c r="B665" s="330"/>
      <c r="C665" s="331"/>
      <c r="D665" s="333"/>
      <c r="E665" s="298" t="s">
        <v>1442</v>
      </c>
    </row>
    <row r="666" spans="1:5" x14ac:dyDescent="0.25">
      <c r="A666" s="334" t="s">
        <v>1779</v>
      </c>
      <c r="B666" s="336" t="s">
        <v>1774</v>
      </c>
      <c r="C666" s="337"/>
      <c r="D666" s="340" t="s">
        <v>46</v>
      </c>
      <c r="E666" s="295" t="s">
        <v>1441</v>
      </c>
    </row>
    <row r="667" spans="1:5" x14ac:dyDescent="0.25">
      <c r="A667" s="335"/>
      <c r="B667" s="338"/>
      <c r="C667" s="339"/>
      <c r="D667" s="341"/>
      <c r="E667" s="296" t="s">
        <v>1442</v>
      </c>
    </row>
    <row r="668" spans="1:5" x14ac:dyDescent="0.25">
      <c r="A668" s="326" t="s">
        <v>1780</v>
      </c>
      <c r="B668" s="328" t="s">
        <v>1774</v>
      </c>
      <c r="C668" s="329"/>
      <c r="D668" s="332" t="s">
        <v>46</v>
      </c>
      <c r="E668" s="297" t="s">
        <v>1441</v>
      </c>
    </row>
    <row r="669" spans="1:5" x14ac:dyDescent="0.25">
      <c r="A669" s="327"/>
      <c r="B669" s="330"/>
      <c r="C669" s="331"/>
      <c r="D669" s="333"/>
      <c r="E669" s="298" t="s">
        <v>1442</v>
      </c>
    </row>
    <row r="670" spans="1:5" x14ac:dyDescent="0.25">
      <c r="A670" s="334" t="s">
        <v>1781</v>
      </c>
      <c r="B670" s="336" t="s">
        <v>1774</v>
      </c>
      <c r="C670" s="337"/>
      <c r="D670" s="340" t="s">
        <v>46</v>
      </c>
      <c r="E670" s="295" t="s">
        <v>1441</v>
      </c>
    </row>
    <row r="671" spans="1:5" x14ac:dyDescent="0.25">
      <c r="A671" s="335"/>
      <c r="B671" s="338"/>
      <c r="C671" s="339"/>
      <c r="D671" s="341"/>
      <c r="E671" s="296" t="s">
        <v>1442</v>
      </c>
    </row>
    <row r="672" spans="1:5" x14ac:dyDescent="0.25">
      <c r="A672" s="326" t="s">
        <v>1782</v>
      </c>
      <c r="B672" s="328" t="s">
        <v>1774</v>
      </c>
      <c r="C672" s="329"/>
      <c r="D672" s="332" t="s">
        <v>46</v>
      </c>
      <c r="E672" s="297" t="s">
        <v>1441</v>
      </c>
    </row>
    <row r="673" spans="1:5" x14ac:dyDescent="0.25">
      <c r="A673" s="327"/>
      <c r="B673" s="330"/>
      <c r="C673" s="331"/>
      <c r="D673" s="333"/>
      <c r="E673" s="298" t="s">
        <v>1442</v>
      </c>
    </row>
    <row r="674" spans="1:5" x14ac:dyDescent="0.25">
      <c r="A674" s="334" t="s">
        <v>1783</v>
      </c>
      <c r="B674" s="336" t="s">
        <v>1774</v>
      </c>
      <c r="C674" s="337"/>
      <c r="D674" s="340" t="s">
        <v>46</v>
      </c>
      <c r="E674" s="295" t="s">
        <v>1441</v>
      </c>
    </row>
    <row r="675" spans="1:5" x14ac:dyDescent="0.25">
      <c r="A675" s="335"/>
      <c r="B675" s="338"/>
      <c r="C675" s="339"/>
      <c r="D675" s="341"/>
      <c r="E675" s="296" t="s">
        <v>1442</v>
      </c>
    </row>
    <row r="676" spans="1:5" x14ac:dyDescent="0.25">
      <c r="A676" s="326" t="s">
        <v>1784</v>
      </c>
      <c r="B676" s="328" t="s">
        <v>1774</v>
      </c>
      <c r="C676" s="329"/>
      <c r="D676" s="332" t="s">
        <v>46</v>
      </c>
      <c r="E676" s="297" t="s">
        <v>1441</v>
      </c>
    </row>
    <row r="677" spans="1:5" x14ac:dyDescent="0.25">
      <c r="A677" s="327"/>
      <c r="B677" s="330"/>
      <c r="C677" s="331"/>
      <c r="D677" s="333"/>
      <c r="E677" s="298" t="s">
        <v>1442</v>
      </c>
    </row>
    <row r="678" spans="1:5" x14ac:dyDescent="0.25">
      <c r="A678" s="334" t="s">
        <v>1469</v>
      </c>
      <c r="B678" s="336" t="s">
        <v>1774</v>
      </c>
      <c r="C678" s="337"/>
      <c r="D678" s="340" t="s">
        <v>46</v>
      </c>
      <c r="E678" s="295" t="s">
        <v>1441</v>
      </c>
    </row>
    <row r="679" spans="1:5" x14ac:dyDescent="0.25">
      <c r="A679" s="335"/>
      <c r="B679" s="338"/>
      <c r="C679" s="339"/>
      <c r="D679" s="341"/>
      <c r="E679" s="296" t="s">
        <v>1442</v>
      </c>
    </row>
    <row r="680" spans="1:5" x14ac:dyDescent="0.25">
      <c r="A680" s="326" t="s">
        <v>1785</v>
      </c>
      <c r="B680" s="328" t="s">
        <v>1774</v>
      </c>
      <c r="C680" s="329"/>
      <c r="D680" s="332" t="s">
        <v>46</v>
      </c>
      <c r="E680" s="297" t="s">
        <v>1441</v>
      </c>
    </row>
    <row r="681" spans="1:5" x14ac:dyDescent="0.25">
      <c r="A681" s="327"/>
      <c r="B681" s="330"/>
      <c r="C681" s="331"/>
      <c r="D681" s="333"/>
      <c r="E681" s="298" t="s">
        <v>1442</v>
      </c>
    </row>
    <row r="682" spans="1:5" x14ac:dyDescent="0.25">
      <c r="A682" s="334" t="s">
        <v>1786</v>
      </c>
      <c r="B682" s="336" t="s">
        <v>1774</v>
      </c>
      <c r="C682" s="337"/>
      <c r="D682" s="340" t="s">
        <v>46</v>
      </c>
      <c r="E682" s="295" t="s">
        <v>1441</v>
      </c>
    </row>
    <row r="683" spans="1:5" x14ac:dyDescent="0.25">
      <c r="A683" s="335"/>
      <c r="B683" s="338"/>
      <c r="C683" s="339"/>
      <c r="D683" s="341"/>
      <c r="E683" s="296" t="s">
        <v>1442</v>
      </c>
    </row>
    <row r="684" spans="1:5" x14ac:dyDescent="0.25">
      <c r="A684" s="326" t="s">
        <v>1787</v>
      </c>
      <c r="B684" s="328" t="s">
        <v>1774</v>
      </c>
      <c r="C684" s="329"/>
      <c r="D684" s="332" t="s">
        <v>46</v>
      </c>
      <c r="E684" s="297" t="s">
        <v>1441</v>
      </c>
    </row>
    <row r="685" spans="1:5" x14ac:dyDescent="0.25">
      <c r="A685" s="327"/>
      <c r="B685" s="330"/>
      <c r="C685" s="331"/>
      <c r="D685" s="333"/>
      <c r="E685" s="298" t="s">
        <v>1442</v>
      </c>
    </row>
    <row r="686" spans="1:5" x14ac:dyDescent="0.25">
      <c r="A686" s="334" t="s">
        <v>1788</v>
      </c>
      <c r="B686" s="336" t="s">
        <v>1789</v>
      </c>
      <c r="C686" s="337"/>
      <c r="D686" s="340" t="s">
        <v>46</v>
      </c>
      <c r="E686" s="295" t="s">
        <v>1441</v>
      </c>
    </row>
    <row r="687" spans="1:5" x14ac:dyDescent="0.25">
      <c r="A687" s="335"/>
      <c r="B687" s="338"/>
      <c r="C687" s="339"/>
      <c r="D687" s="341"/>
      <c r="E687" s="296" t="s">
        <v>1442</v>
      </c>
    </row>
    <row r="688" spans="1:5" x14ac:dyDescent="0.25">
      <c r="A688" s="326" t="s">
        <v>1790</v>
      </c>
      <c r="B688" s="328" t="s">
        <v>1789</v>
      </c>
      <c r="C688" s="329"/>
      <c r="D688" s="332" t="s">
        <v>46</v>
      </c>
      <c r="E688" s="297" t="s">
        <v>1441</v>
      </c>
    </row>
    <row r="689" spans="1:5" x14ac:dyDescent="0.25">
      <c r="A689" s="327"/>
      <c r="B689" s="330"/>
      <c r="C689" s="331"/>
      <c r="D689" s="333"/>
      <c r="E689" s="298" t="s">
        <v>1442</v>
      </c>
    </row>
    <row r="690" spans="1:5" x14ac:dyDescent="0.25">
      <c r="A690" s="334" t="s">
        <v>1791</v>
      </c>
      <c r="B690" s="336" t="s">
        <v>1792</v>
      </c>
      <c r="C690" s="337"/>
      <c r="D690" s="340" t="s">
        <v>46</v>
      </c>
      <c r="E690" s="295" t="s">
        <v>1441</v>
      </c>
    </row>
    <row r="691" spans="1:5" x14ac:dyDescent="0.25">
      <c r="A691" s="335"/>
      <c r="B691" s="338"/>
      <c r="C691" s="339"/>
      <c r="D691" s="341"/>
      <c r="E691" s="296" t="s">
        <v>1442</v>
      </c>
    </row>
    <row r="692" spans="1:5" x14ac:dyDescent="0.25">
      <c r="A692" s="326" t="s">
        <v>1793</v>
      </c>
      <c r="B692" s="328" t="s">
        <v>1792</v>
      </c>
      <c r="C692" s="329"/>
      <c r="D692" s="332" t="s">
        <v>46</v>
      </c>
      <c r="E692" s="297" t="s">
        <v>1441</v>
      </c>
    </row>
    <row r="693" spans="1:5" x14ac:dyDescent="0.25">
      <c r="A693" s="327"/>
      <c r="B693" s="330"/>
      <c r="C693" s="331"/>
      <c r="D693" s="333"/>
      <c r="E693" s="298" t="s">
        <v>1442</v>
      </c>
    </row>
    <row r="694" spans="1:5" x14ac:dyDescent="0.25">
      <c r="A694" s="334" t="s">
        <v>1794</v>
      </c>
      <c r="B694" s="336" t="s">
        <v>1789</v>
      </c>
      <c r="C694" s="337"/>
      <c r="D694" s="340" t="s">
        <v>46</v>
      </c>
      <c r="E694" s="295" t="s">
        <v>1441</v>
      </c>
    </row>
    <row r="695" spans="1:5" x14ac:dyDescent="0.25">
      <c r="A695" s="335"/>
      <c r="B695" s="338"/>
      <c r="C695" s="339"/>
      <c r="D695" s="341"/>
      <c r="E695" s="296" t="s">
        <v>1442</v>
      </c>
    </row>
    <row r="696" spans="1:5" x14ac:dyDescent="0.25">
      <c r="A696" s="326" t="s">
        <v>1795</v>
      </c>
      <c r="B696" s="328" t="s">
        <v>1789</v>
      </c>
      <c r="C696" s="329"/>
      <c r="D696" s="332" t="s">
        <v>46</v>
      </c>
      <c r="E696" s="297" t="s">
        <v>1441</v>
      </c>
    </row>
    <row r="697" spans="1:5" x14ac:dyDescent="0.25">
      <c r="A697" s="327"/>
      <c r="B697" s="330"/>
      <c r="C697" s="331"/>
      <c r="D697" s="333"/>
      <c r="E697" s="298" t="s">
        <v>1442</v>
      </c>
    </row>
    <row r="698" spans="1:5" x14ac:dyDescent="0.25">
      <c r="A698" s="334" t="s">
        <v>1796</v>
      </c>
      <c r="B698" s="336" t="s">
        <v>1792</v>
      </c>
      <c r="C698" s="337"/>
      <c r="D698" s="340" t="s">
        <v>46</v>
      </c>
      <c r="E698" s="295" t="s">
        <v>1441</v>
      </c>
    </row>
    <row r="699" spans="1:5" x14ac:dyDescent="0.25">
      <c r="A699" s="335"/>
      <c r="B699" s="338"/>
      <c r="C699" s="339"/>
      <c r="D699" s="341"/>
      <c r="E699" s="296" t="s">
        <v>1442</v>
      </c>
    </row>
    <row r="700" spans="1:5" x14ac:dyDescent="0.25">
      <c r="A700" s="326" t="s">
        <v>1797</v>
      </c>
      <c r="B700" s="328" t="s">
        <v>1789</v>
      </c>
      <c r="C700" s="329"/>
      <c r="D700" s="332" t="s">
        <v>46</v>
      </c>
      <c r="E700" s="297" t="s">
        <v>1441</v>
      </c>
    </row>
    <row r="701" spans="1:5" x14ac:dyDescent="0.25">
      <c r="A701" s="327"/>
      <c r="B701" s="330"/>
      <c r="C701" s="331"/>
      <c r="D701" s="333"/>
      <c r="E701" s="298" t="s">
        <v>1442</v>
      </c>
    </row>
    <row r="702" spans="1:5" x14ac:dyDescent="0.25">
      <c r="A702" s="334" t="s">
        <v>1798</v>
      </c>
      <c r="B702" s="336" t="s">
        <v>1792</v>
      </c>
      <c r="C702" s="337"/>
      <c r="D702" s="340" t="s">
        <v>46</v>
      </c>
      <c r="E702" s="295" t="s">
        <v>1441</v>
      </c>
    </row>
    <row r="703" spans="1:5" x14ac:dyDescent="0.25">
      <c r="A703" s="335"/>
      <c r="B703" s="338"/>
      <c r="C703" s="339"/>
      <c r="D703" s="341"/>
      <c r="E703" s="296" t="s">
        <v>1442</v>
      </c>
    </row>
    <row r="704" spans="1:5" x14ac:dyDescent="0.25">
      <c r="A704" s="326" t="s">
        <v>1799</v>
      </c>
      <c r="B704" s="328" t="s">
        <v>1800</v>
      </c>
      <c r="C704" s="329"/>
      <c r="D704" s="332" t="s">
        <v>46</v>
      </c>
      <c r="E704" s="297" t="s">
        <v>1441</v>
      </c>
    </row>
    <row r="705" spans="1:5" x14ac:dyDescent="0.25">
      <c r="A705" s="327"/>
      <c r="B705" s="330"/>
      <c r="C705" s="331"/>
      <c r="D705" s="333"/>
      <c r="E705" s="298" t="s">
        <v>1442</v>
      </c>
    </row>
    <row r="706" spans="1:5" x14ac:dyDescent="0.25">
      <c r="A706" s="334" t="s">
        <v>1801</v>
      </c>
      <c r="B706" s="336" t="s">
        <v>1800</v>
      </c>
      <c r="C706" s="337"/>
      <c r="D706" s="340" t="s">
        <v>46</v>
      </c>
      <c r="E706" s="295" t="s">
        <v>1441</v>
      </c>
    </row>
    <row r="707" spans="1:5" x14ac:dyDescent="0.25">
      <c r="A707" s="335"/>
      <c r="B707" s="338"/>
      <c r="C707" s="339"/>
      <c r="D707" s="341"/>
      <c r="E707" s="296" t="s">
        <v>1442</v>
      </c>
    </row>
    <row r="708" spans="1:5" x14ac:dyDescent="0.25">
      <c r="A708" s="326" t="s">
        <v>1802</v>
      </c>
      <c r="B708" s="328" t="s">
        <v>1800</v>
      </c>
      <c r="C708" s="329"/>
      <c r="D708" s="332" t="s">
        <v>46</v>
      </c>
      <c r="E708" s="297" t="s">
        <v>1441</v>
      </c>
    </row>
    <row r="709" spans="1:5" x14ac:dyDescent="0.25">
      <c r="A709" s="327"/>
      <c r="B709" s="330"/>
      <c r="C709" s="331"/>
      <c r="D709" s="333"/>
      <c r="E709" s="298" t="s">
        <v>1442</v>
      </c>
    </row>
    <row r="710" spans="1:5" x14ac:dyDescent="0.25">
      <c r="A710" s="334" t="s">
        <v>1803</v>
      </c>
      <c r="B710" s="336" t="s">
        <v>1800</v>
      </c>
      <c r="C710" s="337"/>
      <c r="D710" s="340" t="s">
        <v>46</v>
      </c>
      <c r="E710" s="295" t="s">
        <v>1441</v>
      </c>
    </row>
    <row r="711" spans="1:5" x14ac:dyDescent="0.25">
      <c r="A711" s="335"/>
      <c r="B711" s="338"/>
      <c r="C711" s="339"/>
      <c r="D711" s="341"/>
      <c r="E711" s="296" t="s">
        <v>1442</v>
      </c>
    </row>
    <row r="712" spans="1:5" x14ac:dyDescent="0.25">
      <c r="A712" s="326" t="s">
        <v>1804</v>
      </c>
      <c r="B712" s="328" t="s">
        <v>1805</v>
      </c>
      <c r="C712" s="329"/>
      <c r="D712" s="332" t="s">
        <v>46</v>
      </c>
      <c r="E712" s="297" t="s">
        <v>1441</v>
      </c>
    </row>
    <row r="713" spans="1:5" x14ac:dyDescent="0.25">
      <c r="A713" s="327"/>
      <c r="B713" s="330"/>
      <c r="C713" s="331"/>
      <c r="D713" s="333"/>
      <c r="E713" s="298" t="s">
        <v>1442</v>
      </c>
    </row>
    <row r="714" spans="1:5" x14ac:dyDescent="0.25">
      <c r="A714" s="334" t="s">
        <v>1806</v>
      </c>
      <c r="B714" s="336" t="s">
        <v>1805</v>
      </c>
      <c r="C714" s="337"/>
      <c r="D714" s="340" t="s">
        <v>46</v>
      </c>
      <c r="E714" s="295" t="s">
        <v>1441</v>
      </c>
    </row>
    <row r="715" spans="1:5" x14ac:dyDescent="0.25">
      <c r="A715" s="335"/>
      <c r="B715" s="338"/>
      <c r="C715" s="339"/>
      <c r="D715" s="341"/>
      <c r="E715" s="296" t="s">
        <v>1442</v>
      </c>
    </row>
    <row r="716" spans="1:5" x14ac:dyDescent="0.25">
      <c r="A716" s="326" t="s">
        <v>1807</v>
      </c>
      <c r="B716" s="328" t="s">
        <v>1805</v>
      </c>
      <c r="C716" s="329"/>
      <c r="D716" s="332" t="s">
        <v>46</v>
      </c>
      <c r="E716" s="297" t="s">
        <v>1441</v>
      </c>
    </row>
    <row r="717" spans="1:5" x14ac:dyDescent="0.25">
      <c r="A717" s="327"/>
      <c r="B717" s="330"/>
      <c r="C717" s="331"/>
      <c r="D717" s="333"/>
      <c r="E717" s="298" t="s">
        <v>1442</v>
      </c>
    </row>
    <row r="718" spans="1:5" x14ac:dyDescent="0.25">
      <c r="A718" s="334" t="s">
        <v>1808</v>
      </c>
      <c r="B718" s="336" t="s">
        <v>1805</v>
      </c>
      <c r="C718" s="337"/>
      <c r="D718" s="340" t="s">
        <v>46</v>
      </c>
      <c r="E718" s="295" t="s">
        <v>1441</v>
      </c>
    </row>
    <row r="719" spans="1:5" x14ac:dyDescent="0.25">
      <c r="A719" s="335"/>
      <c r="B719" s="338"/>
      <c r="C719" s="339"/>
      <c r="D719" s="341"/>
      <c r="E719" s="296" t="s">
        <v>1442</v>
      </c>
    </row>
    <row r="720" spans="1:5" x14ac:dyDescent="0.25">
      <c r="A720" s="326" t="s">
        <v>1809</v>
      </c>
      <c r="B720" s="328" t="s">
        <v>1805</v>
      </c>
      <c r="C720" s="329"/>
      <c r="D720" s="332" t="s">
        <v>46</v>
      </c>
      <c r="E720" s="297" t="s">
        <v>1441</v>
      </c>
    </row>
    <row r="721" spans="1:5" x14ac:dyDescent="0.25">
      <c r="A721" s="327"/>
      <c r="B721" s="330"/>
      <c r="C721" s="331"/>
      <c r="D721" s="333"/>
      <c r="E721" s="298" t="s">
        <v>1442</v>
      </c>
    </row>
    <row r="722" spans="1:5" x14ac:dyDescent="0.25">
      <c r="A722" s="334" t="s">
        <v>1810</v>
      </c>
      <c r="B722" s="336" t="s">
        <v>1805</v>
      </c>
      <c r="C722" s="337"/>
      <c r="D722" s="340" t="s">
        <v>46</v>
      </c>
      <c r="E722" s="295" t="s">
        <v>1441</v>
      </c>
    </row>
    <row r="723" spans="1:5" x14ac:dyDescent="0.25">
      <c r="A723" s="335"/>
      <c r="B723" s="338"/>
      <c r="C723" s="339"/>
      <c r="D723" s="341"/>
      <c r="E723" s="296" t="s">
        <v>1442</v>
      </c>
    </row>
    <row r="724" spans="1:5" x14ac:dyDescent="0.25">
      <c r="A724" s="326" t="s">
        <v>1811</v>
      </c>
      <c r="B724" s="328" t="s">
        <v>1812</v>
      </c>
      <c r="C724" s="329"/>
      <c r="D724" s="332" t="s">
        <v>46</v>
      </c>
      <c r="E724" s="297" t="s">
        <v>1441</v>
      </c>
    </row>
    <row r="725" spans="1:5" x14ac:dyDescent="0.25">
      <c r="A725" s="327"/>
      <c r="B725" s="330"/>
      <c r="C725" s="331"/>
      <c r="D725" s="333"/>
      <c r="E725" s="298" t="s">
        <v>1442</v>
      </c>
    </row>
    <row r="726" spans="1:5" x14ac:dyDescent="0.25">
      <c r="A726" s="334" t="s">
        <v>1813</v>
      </c>
      <c r="B726" s="336" t="s">
        <v>1812</v>
      </c>
      <c r="C726" s="337"/>
      <c r="D726" s="340" t="s">
        <v>46</v>
      </c>
      <c r="E726" s="295" t="s">
        <v>1441</v>
      </c>
    </row>
    <row r="727" spans="1:5" x14ac:dyDescent="0.25">
      <c r="A727" s="335"/>
      <c r="B727" s="338"/>
      <c r="C727" s="339"/>
      <c r="D727" s="341"/>
      <c r="E727" s="296" t="s">
        <v>1442</v>
      </c>
    </row>
    <row r="728" spans="1:5" x14ac:dyDescent="0.25">
      <c r="A728" s="326" t="s">
        <v>1814</v>
      </c>
      <c r="B728" s="328" t="s">
        <v>1812</v>
      </c>
      <c r="C728" s="329"/>
      <c r="D728" s="332" t="s">
        <v>46</v>
      </c>
      <c r="E728" s="297" t="s">
        <v>1441</v>
      </c>
    </row>
    <row r="729" spans="1:5" x14ac:dyDescent="0.25">
      <c r="A729" s="327"/>
      <c r="B729" s="330"/>
      <c r="C729" s="331"/>
      <c r="D729" s="333"/>
      <c r="E729" s="298" t="s">
        <v>1442</v>
      </c>
    </row>
    <row r="730" spans="1:5" x14ac:dyDescent="0.25">
      <c r="A730" s="334" t="s">
        <v>1815</v>
      </c>
      <c r="B730" s="336" t="s">
        <v>1812</v>
      </c>
      <c r="C730" s="337"/>
      <c r="D730" s="340" t="s">
        <v>46</v>
      </c>
      <c r="E730" s="295" t="s">
        <v>1441</v>
      </c>
    </row>
    <row r="731" spans="1:5" x14ac:dyDescent="0.25">
      <c r="A731" s="335"/>
      <c r="B731" s="338"/>
      <c r="C731" s="339"/>
      <c r="D731" s="341"/>
      <c r="E731" s="296" t="s">
        <v>1442</v>
      </c>
    </row>
    <row r="732" spans="1:5" x14ac:dyDescent="0.25">
      <c r="A732" s="326" t="s">
        <v>1816</v>
      </c>
      <c r="B732" s="328" t="s">
        <v>1812</v>
      </c>
      <c r="C732" s="329"/>
      <c r="D732" s="332" t="s">
        <v>46</v>
      </c>
      <c r="E732" s="297" t="s">
        <v>1441</v>
      </c>
    </row>
    <row r="733" spans="1:5" x14ac:dyDescent="0.25">
      <c r="A733" s="327"/>
      <c r="B733" s="330"/>
      <c r="C733" s="331"/>
      <c r="D733" s="333"/>
      <c r="E733" s="298" t="s">
        <v>1442</v>
      </c>
    </row>
    <row r="734" spans="1:5" x14ac:dyDescent="0.25">
      <c r="A734" s="334" t="s">
        <v>1817</v>
      </c>
      <c r="B734" s="336" t="s">
        <v>1753</v>
      </c>
      <c r="C734" s="337"/>
      <c r="D734" s="340" t="s">
        <v>46</v>
      </c>
      <c r="E734" s="295" t="s">
        <v>1441</v>
      </c>
    </row>
    <row r="735" spans="1:5" x14ac:dyDescent="0.25">
      <c r="A735" s="335"/>
      <c r="B735" s="338"/>
      <c r="C735" s="339"/>
      <c r="D735" s="341"/>
      <c r="E735" s="296" t="s">
        <v>1442</v>
      </c>
    </row>
    <row r="736" spans="1:5" x14ac:dyDescent="0.25">
      <c r="A736" s="326" t="s">
        <v>1694</v>
      </c>
      <c r="B736" s="328"/>
      <c r="C736" s="329"/>
      <c r="D736" s="332" t="s">
        <v>46</v>
      </c>
      <c r="E736" s="297" t="s">
        <v>1441</v>
      </c>
    </row>
    <row r="737" spans="1:5" x14ac:dyDescent="0.25">
      <c r="A737" s="327"/>
      <c r="B737" s="330"/>
      <c r="C737" s="331"/>
      <c r="D737" s="333"/>
      <c r="E737" s="298" t="s">
        <v>1442</v>
      </c>
    </row>
    <row r="738" spans="1:5" x14ac:dyDescent="0.25">
      <c r="A738" s="334" t="s">
        <v>1713</v>
      </c>
      <c r="B738" s="336"/>
      <c r="C738" s="337"/>
      <c r="D738" s="340" t="s">
        <v>46</v>
      </c>
      <c r="E738" s="295" t="s">
        <v>1441</v>
      </c>
    </row>
    <row r="739" spans="1:5" x14ac:dyDescent="0.25">
      <c r="A739" s="335"/>
      <c r="B739" s="338"/>
      <c r="C739" s="339"/>
      <c r="D739" s="341"/>
      <c r="E739" s="296" t="s">
        <v>1442</v>
      </c>
    </row>
    <row r="740" spans="1:5" x14ac:dyDescent="0.25">
      <c r="A740" s="326" t="s">
        <v>1719</v>
      </c>
      <c r="B740" s="328"/>
      <c r="C740" s="329"/>
      <c r="D740" s="332" t="s">
        <v>46</v>
      </c>
      <c r="E740" s="297" t="s">
        <v>1441</v>
      </c>
    </row>
    <row r="741" spans="1:5" x14ac:dyDescent="0.25">
      <c r="A741" s="327"/>
      <c r="B741" s="330"/>
      <c r="C741" s="331"/>
      <c r="D741" s="333"/>
      <c r="E741" s="298" t="s">
        <v>1442</v>
      </c>
    </row>
    <row r="742" spans="1:5" x14ac:dyDescent="0.25">
      <c r="A742" s="334" t="s">
        <v>1732</v>
      </c>
      <c r="B742" s="336"/>
      <c r="C742" s="337"/>
      <c r="D742" s="340" t="s">
        <v>46</v>
      </c>
      <c r="E742" s="295" t="s">
        <v>1441</v>
      </c>
    </row>
    <row r="743" spans="1:5" x14ac:dyDescent="0.25">
      <c r="A743" s="335"/>
      <c r="B743" s="338"/>
      <c r="C743" s="339"/>
      <c r="D743" s="341"/>
      <c r="E743" s="296" t="s">
        <v>1442</v>
      </c>
    </row>
    <row r="744" spans="1:5" x14ac:dyDescent="0.25">
      <c r="A744" s="326" t="s">
        <v>1753</v>
      </c>
      <c r="B744" s="328"/>
      <c r="C744" s="329"/>
      <c r="D744" s="332" t="s">
        <v>46</v>
      </c>
      <c r="E744" s="297" t="s">
        <v>1441</v>
      </c>
    </row>
    <row r="745" spans="1:5" x14ac:dyDescent="0.25">
      <c r="A745" s="327"/>
      <c r="B745" s="330"/>
      <c r="C745" s="331"/>
      <c r="D745" s="333"/>
      <c r="E745" s="298" t="s">
        <v>1442</v>
      </c>
    </row>
    <row r="746" spans="1:5" x14ac:dyDescent="0.25">
      <c r="A746" s="334" t="s">
        <v>1758</v>
      </c>
      <c r="B746" s="336"/>
      <c r="C746" s="337"/>
      <c r="D746" s="340" t="s">
        <v>46</v>
      </c>
      <c r="E746" s="295" t="s">
        <v>1441</v>
      </c>
    </row>
    <row r="747" spans="1:5" x14ac:dyDescent="0.25">
      <c r="A747" s="335"/>
      <c r="B747" s="338"/>
      <c r="C747" s="339"/>
      <c r="D747" s="341"/>
      <c r="E747" s="296" t="s">
        <v>1442</v>
      </c>
    </row>
    <row r="748" spans="1:5" x14ac:dyDescent="0.25">
      <c r="A748" s="326" t="s">
        <v>1765</v>
      </c>
      <c r="B748" s="328"/>
      <c r="C748" s="329"/>
      <c r="D748" s="332" t="s">
        <v>46</v>
      </c>
      <c r="E748" s="297" t="s">
        <v>1441</v>
      </c>
    </row>
    <row r="749" spans="1:5" x14ac:dyDescent="0.25">
      <c r="A749" s="327"/>
      <c r="B749" s="330"/>
      <c r="C749" s="331"/>
      <c r="D749" s="333"/>
      <c r="E749" s="298" t="s">
        <v>1442</v>
      </c>
    </row>
    <row r="750" spans="1:5" x14ac:dyDescent="0.25">
      <c r="A750" s="334" t="s">
        <v>1774</v>
      </c>
      <c r="B750" s="336"/>
      <c r="C750" s="337"/>
      <c r="D750" s="340" t="s">
        <v>46</v>
      </c>
      <c r="E750" s="295" t="s">
        <v>1441</v>
      </c>
    </row>
    <row r="751" spans="1:5" x14ac:dyDescent="0.25">
      <c r="A751" s="335"/>
      <c r="B751" s="338"/>
      <c r="C751" s="339"/>
      <c r="D751" s="341"/>
      <c r="E751" s="296" t="s">
        <v>1442</v>
      </c>
    </row>
    <row r="752" spans="1:5" x14ac:dyDescent="0.25">
      <c r="A752" s="326" t="s">
        <v>1789</v>
      </c>
      <c r="B752" s="328"/>
      <c r="C752" s="329"/>
      <c r="D752" s="332" t="s">
        <v>46</v>
      </c>
      <c r="E752" s="297" t="s">
        <v>1441</v>
      </c>
    </row>
    <row r="753" spans="1:5" x14ac:dyDescent="0.25">
      <c r="A753" s="327"/>
      <c r="B753" s="330"/>
      <c r="C753" s="331"/>
      <c r="D753" s="333"/>
      <c r="E753" s="298" t="s">
        <v>1442</v>
      </c>
    </row>
    <row r="754" spans="1:5" x14ac:dyDescent="0.25">
      <c r="A754" s="334" t="s">
        <v>1800</v>
      </c>
      <c r="B754" s="336"/>
      <c r="C754" s="337"/>
      <c r="D754" s="340" t="s">
        <v>46</v>
      </c>
      <c r="E754" s="295" t="s">
        <v>1441</v>
      </c>
    </row>
    <row r="755" spans="1:5" x14ac:dyDescent="0.25">
      <c r="A755" s="335"/>
      <c r="B755" s="338"/>
      <c r="C755" s="339"/>
      <c r="D755" s="341"/>
      <c r="E755" s="296" t="s">
        <v>1442</v>
      </c>
    </row>
    <row r="756" spans="1:5" x14ac:dyDescent="0.25">
      <c r="A756" s="326" t="s">
        <v>1805</v>
      </c>
      <c r="B756" s="328"/>
      <c r="C756" s="329"/>
      <c r="D756" s="332" t="s">
        <v>46</v>
      </c>
      <c r="E756" s="297" t="s">
        <v>1441</v>
      </c>
    </row>
    <row r="757" spans="1:5" x14ac:dyDescent="0.25">
      <c r="A757" s="327"/>
      <c r="B757" s="330"/>
      <c r="C757" s="331"/>
      <c r="D757" s="333"/>
      <c r="E757" s="298" t="s">
        <v>1442</v>
      </c>
    </row>
    <row r="758" spans="1:5" x14ac:dyDescent="0.25">
      <c r="A758" s="334" t="s">
        <v>1740</v>
      </c>
      <c r="B758" s="336"/>
      <c r="C758" s="337"/>
      <c r="D758" s="340" t="s">
        <v>46</v>
      </c>
      <c r="E758" s="295" t="s">
        <v>1441</v>
      </c>
    </row>
    <row r="759" spans="1:5" x14ac:dyDescent="0.25">
      <c r="A759" s="335"/>
      <c r="B759" s="338"/>
      <c r="C759" s="339"/>
      <c r="D759" s="341"/>
      <c r="E759" s="296" t="s">
        <v>1442</v>
      </c>
    </row>
    <row r="760" spans="1:5" x14ac:dyDescent="0.25">
      <c r="A760" s="326" t="s">
        <v>1818</v>
      </c>
      <c r="B760" s="328" t="s">
        <v>1719</v>
      </c>
      <c r="C760" s="329"/>
      <c r="D760" s="332" t="s">
        <v>46</v>
      </c>
      <c r="E760" s="297" t="s">
        <v>1441</v>
      </c>
    </row>
    <row r="761" spans="1:5" x14ac:dyDescent="0.25">
      <c r="A761" s="327"/>
      <c r="B761" s="330"/>
      <c r="C761" s="331"/>
      <c r="D761" s="333"/>
      <c r="E761" s="298" t="s">
        <v>1442</v>
      </c>
    </row>
    <row r="762" spans="1:5" x14ac:dyDescent="0.25">
      <c r="A762" s="334" t="s">
        <v>1819</v>
      </c>
      <c r="B762" s="336" t="s">
        <v>1732</v>
      </c>
      <c r="C762" s="337"/>
      <c r="D762" s="340" t="s">
        <v>46</v>
      </c>
      <c r="E762" s="295" t="s">
        <v>1441</v>
      </c>
    </row>
    <row r="763" spans="1:5" x14ac:dyDescent="0.25">
      <c r="A763" s="335"/>
      <c r="B763" s="338"/>
      <c r="C763" s="339"/>
      <c r="D763" s="341"/>
      <c r="E763" s="296" t="s">
        <v>1442</v>
      </c>
    </row>
    <row r="764" spans="1:5" x14ac:dyDescent="0.25">
      <c r="A764" s="326" t="s">
        <v>1820</v>
      </c>
      <c r="B764" s="328" t="s">
        <v>1740</v>
      </c>
      <c r="C764" s="329"/>
      <c r="D764" s="332" t="s">
        <v>46</v>
      </c>
      <c r="E764" s="297" t="s">
        <v>1441</v>
      </c>
    </row>
    <row r="765" spans="1:5" x14ac:dyDescent="0.25">
      <c r="A765" s="327"/>
      <c r="B765" s="330"/>
      <c r="C765" s="331"/>
      <c r="D765" s="333"/>
      <c r="E765" s="298" t="s">
        <v>1442</v>
      </c>
    </row>
    <row r="766" spans="1:5" x14ac:dyDescent="0.25">
      <c r="A766" s="334" t="s">
        <v>1821</v>
      </c>
      <c r="B766" s="336" t="s">
        <v>1765</v>
      </c>
      <c r="C766" s="337"/>
      <c r="D766" s="340" t="s">
        <v>46</v>
      </c>
      <c r="E766" s="295" t="s">
        <v>1441</v>
      </c>
    </row>
    <row r="767" spans="1:5" x14ac:dyDescent="0.25">
      <c r="A767" s="335"/>
      <c r="B767" s="338"/>
      <c r="C767" s="339"/>
      <c r="D767" s="341"/>
      <c r="E767" s="296" t="s">
        <v>1442</v>
      </c>
    </row>
    <row r="768" spans="1:5" x14ac:dyDescent="0.25">
      <c r="A768" s="326" t="s">
        <v>1822</v>
      </c>
      <c r="B768" s="328" t="s">
        <v>1774</v>
      </c>
      <c r="C768" s="329"/>
      <c r="D768" s="332" t="s">
        <v>46</v>
      </c>
      <c r="E768" s="297" t="s">
        <v>1441</v>
      </c>
    </row>
    <row r="769" spans="1:5" x14ac:dyDescent="0.25">
      <c r="A769" s="327"/>
      <c r="B769" s="330"/>
      <c r="C769" s="331"/>
      <c r="D769" s="333"/>
      <c r="E769" s="298" t="s">
        <v>1442</v>
      </c>
    </row>
    <row r="770" spans="1:5" x14ac:dyDescent="0.25">
      <c r="A770" s="334" t="s">
        <v>1823</v>
      </c>
      <c r="B770" s="336" t="s">
        <v>1800</v>
      </c>
      <c r="C770" s="337"/>
      <c r="D770" s="340" t="s">
        <v>46</v>
      </c>
      <c r="E770" s="295" t="s">
        <v>1441</v>
      </c>
    </row>
    <row r="771" spans="1:5" x14ac:dyDescent="0.25">
      <c r="A771" s="335"/>
      <c r="B771" s="338"/>
      <c r="C771" s="339"/>
      <c r="D771" s="341"/>
      <c r="E771" s="296" t="s">
        <v>1442</v>
      </c>
    </row>
    <row r="772" spans="1:5" x14ac:dyDescent="0.25">
      <c r="A772" s="326" t="s">
        <v>1824</v>
      </c>
      <c r="B772" s="328" t="s">
        <v>1812</v>
      </c>
      <c r="C772" s="329"/>
      <c r="D772" s="332" t="s">
        <v>46</v>
      </c>
      <c r="E772" s="297" t="s">
        <v>1441</v>
      </c>
    </row>
    <row r="773" spans="1:5" x14ac:dyDescent="0.25">
      <c r="A773" s="327"/>
      <c r="B773" s="330"/>
      <c r="C773" s="331"/>
      <c r="D773" s="333"/>
      <c r="E773" s="298" t="s">
        <v>1442</v>
      </c>
    </row>
    <row r="774" spans="1:5" x14ac:dyDescent="0.25">
      <c r="A774" s="334" t="s">
        <v>1812</v>
      </c>
      <c r="B774" s="336"/>
      <c r="C774" s="337"/>
      <c r="D774" s="340" t="s">
        <v>46</v>
      </c>
      <c r="E774" s="295" t="s">
        <v>1441</v>
      </c>
    </row>
    <row r="775" spans="1:5" x14ac:dyDescent="0.25">
      <c r="A775" s="335"/>
      <c r="B775" s="338"/>
      <c r="C775" s="339"/>
      <c r="D775" s="341"/>
      <c r="E775" s="296" t="s">
        <v>1442</v>
      </c>
    </row>
    <row r="776" spans="1:5" x14ac:dyDescent="0.25">
      <c r="A776" s="293" t="s">
        <v>1825</v>
      </c>
      <c r="B776" s="315"/>
      <c r="C776" s="316"/>
      <c r="D776" s="283" t="s">
        <v>46</v>
      </c>
      <c r="E776" s="294"/>
    </row>
    <row r="777" spans="1:5" x14ac:dyDescent="0.25">
      <c r="A777" s="334" t="s">
        <v>1826</v>
      </c>
      <c r="B777" s="336" t="s">
        <v>1694</v>
      </c>
      <c r="C777" s="337"/>
      <c r="D777" s="340" t="s">
        <v>46</v>
      </c>
      <c r="E777" s="295" t="s">
        <v>1441</v>
      </c>
    </row>
    <row r="778" spans="1:5" x14ac:dyDescent="0.25">
      <c r="A778" s="335"/>
      <c r="B778" s="338"/>
      <c r="C778" s="339"/>
      <c r="D778" s="341"/>
      <c r="E778" s="296" t="s">
        <v>1442</v>
      </c>
    </row>
    <row r="779" spans="1:5" x14ac:dyDescent="0.25">
      <c r="A779" s="326" t="s">
        <v>1827</v>
      </c>
      <c r="B779" s="328" t="s">
        <v>1812</v>
      </c>
      <c r="C779" s="329"/>
      <c r="D779" s="332" t="s">
        <v>46</v>
      </c>
      <c r="E779" s="297" t="s">
        <v>1441</v>
      </c>
    </row>
    <row r="780" spans="1:5" x14ac:dyDescent="0.25">
      <c r="A780" s="327"/>
      <c r="B780" s="330"/>
      <c r="C780" s="331"/>
      <c r="D780" s="333"/>
      <c r="E780" s="298" t="s">
        <v>1442</v>
      </c>
    </row>
    <row r="781" spans="1:5" x14ac:dyDescent="0.25">
      <c r="A781" s="334" t="s">
        <v>1828</v>
      </c>
      <c r="B781" s="336" t="s">
        <v>1792</v>
      </c>
      <c r="C781" s="337"/>
      <c r="D781" s="340" t="s">
        <v>46</v>
      </c>
      <c r="E781" s="295" t="s">
        <v>1441</v>
      </c>
    </row>
    <row r="782" spans="1:5" x14ac:dyDescent="0.25">
      <c r="A782" s="335"/>
      <c r="B782" s="338"/>
      <c r="C782" s="339"/>
      <c r="D782" s="341"/>
      <c r="E782" s="296" t="s">
        <v>1442</v>
      </c>
    </row>
    <row r="783" spans="1:5" x14ac:dyDescent="0.25">
      <c r="A783" s="326" t="s">
        <v>1829</v>
      </c>
      <c r="B783" s="328" t="s">
        <v>1812</v>
      </c>
      <c r="C783" s="329"/>
      <c r="D783" s="332" t="s">
        <v>46</v>
      </c>
      <c r="E783" s="297" t="s">
        <v>1441</v>
      </c>
    </row>
    <row r="784" spans="1:5" x14ac:dyDescent="0.25">
      <c r="A784" s="327"/>
      <c r="B784" s="330"/>
      <c r="C784" s="331"/>
      <c r="D784" s="333"/>
      <c r="E784" s="298" t="s">
        <v>1442</v>
      </c>
    </row>
    <row r="785" spans="1:5" x14ac:dyDescent="0.25">
      <c r="A785" s="334" t="s">
        <v>1830</v>
      </c>
      <c r="B785" s="336" t="s">
        <v>1732</v>
      </c>
      <c r="C785" s="337"/>
      <c r="D785" s="340" t="s">
        <v>46</v>
      </c>
      <c r="E785" s="295" t="s">
        <v>1441</v>
      </c>
    </row>
    <row r="786" spans="1:5" x14ac:dyDescent="0.25">
      <c r="A786" s="335"/>
      <c r="B786" s="338"/>
      <c r="C786" s="339"/>
      <c r="D786" s="341"/>
      <c r="E786" s="296" t="s">
        <v>1442</v>
      </c>
    </row>
    <row r="787" spans="1:5" x14ac:dyDescent="0.25">
      <c r="A787" s="326" t="s">
        <v>1831</v>
      </c>
      <c r="B787" s="328" t="s">
        <v>1732</v>
      </c>
      <c r="C787" s="329"/>
      <c r="D787" s="332" t="s">
        <v>46</v>
      </c>
      <c r="E787" s="297" t="s">
        <v>1441</v>
      </c>
    </row>
    <row r="788" spans="1:5" x14ac:dyDescent="0.25">
      <c r="A788" s="327"/>
      <c r="B788" s="330"/>
      <c r="C788" s="331"/>
      <c r="D788" s="333"/>
      <c r="E788" s="298" t="s">
        <v>1442</v>
      </c>
    </row>
    <row r="789" spans="1:5" x14ac:dyDescent="0.25">
      <c r="A789" s="334" t="s">
        <v>1792</v>
      </c>
      <c r="B789" s="336"/>
      <c r="C789" s="337"/>
      <c r="D789" s="340" t="s">
        <v>46</v>
      </c>
      <c r="E789" s="295" t="s">
        <v>1441</v>
      </c>
    </row>
    <row r="790" spans="1:5" x14ac:dyDescent="0.25">
      <c r="A790" s="335"/>
      <c r="B790" s="338"/>
      <c r="C790" s="339"/>
      <c r="D790" s="341"/>
      <c r="E790" s="296" t="s">
        <v>1442</v>
      </c>
    </row>
    <row r="791" spans="1:5" x14ac:dyDescent="0.25">
      <c r="A791" s="326" t="s">
        <v>1832</v>
      </c>
      <c r="B791" s="328"/>
      <c r="C791" s="329"/>
      <c r="D791" s="332" t="s">
        <v>47</v>
      </c>
      <c r="E791" s="297" t="s">
        <v>1441</v>
      </c>
    </row>
    <row r="792" spans="1:5" x14ac:dyDescent="0.25">
      <c r="A792" s="327"/>
      <c r="B792" s="330"/>
      <c r="C792" s="331"/>
      <c r="D792" s="333"/>
      <c r="E792" s="298" t="s">
        <v>1442</v>
      </c>
    </row>
    <row r="793" spans="1:5" x14ac:dyDescent="0.25">
      <c r="A793" s="334" t="s">
        <v>1833</v>
      </c>
      <c r="B793" s="336"/>
      <c r="C793" s="337"/>
      <c r="D793" s="340" t="s">
        <v>47</v>
      </c>
      <c r="E793" s="295" t="s">
        <v>1441</v>
      </c>
    </row>
    <row r="794" spans="1:5" x14ac:dyDescent="0.25">
      <c r="A794" s="335"/>
      <c r="B794" s="338"/>
      <c r="C794" s="339"/>
      <c r="D794" s="341"/>
      <c r="E794" s="296" t="s">
        <v>1442</v>
      </c>
    </row>
    <row r="795" spans="1:5" x14ac:dyDescent="0.25">
      <c r="A795" s="326" t="s">
        <v>1834</v>
      </c>
      <c r="B795" s="328"/>
      <c r="C795" s="329"/>
      <c r="D795" s="332" t="s">
        <v>47</v>
      </c>
      <c r="E795" s="297" t="s">
        <v>1441</v>
      </c>
    </row>
    <row r="796" spans="1:5" x14ac:dyDescent="0.25">
      <c r="A796" s="327"/>
      <c r="B796" s="330"/>
      <c r="C796" s="331"/>
      <c r="D796" s="333"/>
      <c r="E796" s="298" t="s">
        <v>1442</v>
      </c>
    </row>
    <row r="797" spans="1:5" x14ac:dyDescent="0.25">
      <c r="A797" s="334" t="s">
        <v>1835</v>
      </c>
      <c r="B797" s="336"/>
      <c r="C797" s="337"/>
      <c r="D797" s="340" t="s">
        <v>47</v>
      </c>
      <c r="E797" s="295" t="s">
        <v>1441</v>
      </c>
    </row>
    <row r="798" spans="1:5" x14ac:dyDescent="0.25">
      <c r="A798" s="335"/>
      <c r="B798" s="338"/>
      <c r="C798" s="339"/>
      <c r="D798" s="341"/>
      <c r="E798" s="296" t="s">
        <v>1442</v>
      </c>
    </row>
    <row r="799" spans="1:5" x14ac:dyDescent="0.25">
      <c r="A799" s="326" t="s">
        <v>1836</v>
      </c>
      <c r="B799" s="328"/>
      <c r="C799" s="329"/>
      <c r="D799" s="332" t="s">
        <v>47</v>
      </c>
      <c r="E799" s="297" t="s">
        <v>1441</v>
      </c>
    </row>
    <row r="800" spans="1:5" x14ac:dyDescent="0.25">
      <c r="A800" s="327"/>
      <c r="B800" s="330"/>
      <c r="C800" s="331"/>
      <c r="D800" s="333"/>
      <c r="E800" s="298" t="s">
        <v>1442</v>
      </c>
    </row>
    <row r="801" spans="1:5" x14ac:dyDescent="0.25">
      <c r="A801" s="334" t="s">
        <v>1837</v>
      </c>
      <c r="B801" s="336"/>
      <c r="C801" s="337"/>
      <c r="D801" s="340" t="s">
        <v>47</v>
      </c>
      <c r="E801" s="295" t="s">
        <v>1441</v>
      </c>
    </row>
    <row r="802" spans="1:5" x14ac:dyDescent="0.25">
      <c r="A802" s="335"/>
      <c r="B802" s="338"/>
      <c r="C802" s="339"/>
      <c r="D802" s="341"/>
      <c r="E802" s="296" t="s">
        <v>1442</v>
      </c>
    </row>
    <row r="803" spans="1:5" x14ac:dyDescent="0.25">
      <c r="A803" s="326" t="s">
        <v>1838</v>
      </c>
      <c r="B803" s="328"/>
      <c r="C803" s="329"/>
      <c r="D803" s="332" t="s">
        <v>47</v>
      </c>
      <c r="E803" s="297" t="s">
        <v>1441</v>
      </c>
    </row>
    <row r="804" spans="1:5" x14ac:dyDescent="0.25">
      <c r="A804" s="327"/>
      <c r="B804" s="330"/>
      <c r="C804" s="331"/>
      <c r="D804" s="333"/>
      <c r="E804" s="298" t="s">
        <v>1442</v>
      </c>
    </row>
    <row r="805" spans="1:5" x14ac:dyDescent="0.25">
      <c r="A805" s="334" t="s">
        <v>1839</v>
      </c>
      <c r="B805" s="336"/>
      <c r="C805" s="337"/>
      <c r="D805" s="340" t="s">
        <v>47</v>
      </c>
      <c r="E805" s="295" t="s">
        <v>1441</v>
      </c>
    </row>
    <row r="806" spans="1:5" x14ac:dyDescent="0.25">
      <c r="A806" s="335"/>
      <c r="B806" s="338"/>
      <c r="C806" s="339"/>
      <c r="D806" s="341"/>
      <c r="E806" s="296" t="s">
        <v>1442</v>
      </c>
    </row>
    <row r="807" spans="1:5" x14ac:dyDescent="0.25">
      <c r="A807" s="326" t="s">
        <v>1840</v>
      </c>
      <c r="B807" s="328"/>
      <c r="C807" s="329"/>
      <c r="D807" s="332" t="s">
        <v>47</v>
      </c>
      <c r="E807" s="297" t="s">
        <v>1441</v>
      </c>
    </row>
    <row r="808" spans="1:5" x14ac:dyDescent="0.25">
      <c r="A808" s="327"/>
      <c r="B808" s="330"/>
      <c r="C808" s="331"/>
      <c r="D808" s="333"/>
      <c r="E808" s="298" t="s">
        <v>1442</v>
      </c>
    </row>
    <row r="809" spans="1:5" x14ac:dyDescent="0.25">
      <c r="A809" s="334" t="s">
        <v>1841</v>
      </c>
      <c r="B809" s="336"/>
      <c r="C809" s="337"/>
      <c r="D809" s="340" t="s">
        <v>47</v>
      </c>
      <c r="E809" s="295" t="s">
        <v>1441</v>
      </c>
    </row>
    <row r="810" spans="1:5" x14ac:dyDescent="0.25">
      <c r="A810" s="335"/>
      <c r="B810" s="338"/>
      <c r="C810" s="339"/>
      <c r="D810" s="341"/>
      <c r="E810" s="296" t="s">
        <v>1442</v>
      </c>
    </row>
    <row r="811" spans="1:5" x14ac:dyDescent="0.25">
      <c r="A811" s="326" t="s">
        <v>1842</v>
      </c>
      <c r="B811" s="328"/>
      <c r="C811" s="329"/>
      <c r="D811" s="332" t="s">
        <v>47</v>
      </c>
      <c r="E811" s="297" t="s">
        <v>1441</v>
      </c>
    </row>
    <row r="812" spans="1:5" x14ac:dyDescent="0.25">
      <c r="A812" s="327"/>
      <c r="B812" s="330"/>
      <c r="C812" s="331"/>
      <c r="D812" s="333"/>
      <c r="E812" s="298" t="s">
        <v>1442</v>
      </c>
    </row>
    <row r="813" spans="1:5" x14ac:dyDescent="0.25">
      <c r="A813" s="334" t="s">
        <v>1843</v>
      </c>
      <c r="B813" s="336"/>
      <c r="C813" s="337"/>
      <c r="D813" s="340" t="s">
        <v>47</v>
      </c>
      <c r="E813" s="295" t="s">
        <v>1441</v>
      </c>
    </row>
    <row r="814" spans="1:5" x14ac:dyDescent="0.25">
      <c r="A814" s="335"/>
      <c r="B814" s="338"/>
      <c r="C814" s="339"/>
      <c r="D814" s="341"/>
      <c r="E814" s="296" t="s">
        <v>1442</v>
      </c>
    </row>
    <row r="815" spans="1:5" x14ac:dyDescent="0.25">
      <c r="A815" s="326" t="s">
        <v>1844</v>
      </c>
      <c r="B815" s="328"/>
      <c r="C815" s="329"/>
      <c r="D815" s="332" t="s">
        <v>47</v>
      </c>
      <c r="E815" s="297" t="s">
        <v>1441</v>
      </c>
    </row>
    <row r="816" spans="1:5" x14ac:dyDescent="0.25">
      <c r="A816" s="327"/>
      <c r="B816" s="330"/>
      <c r="C816" s="331"/>
      <c r="D816" s="333"/>
      <c r="E816" s="298" t="s">
        <v>1442</v>
      </c>
    </row>
    <row r="817" spans="1:5" x14ac:dyDescent="0.25">
      <c r="A817" s="334" t="s">
        <v>1845</v>
      </c>
      <c r="B817" s="336"/>
      <c r="C817" s="337"/>
      <c r="D817" s="340" t="s">
        <v>47</v>
      </c>
      <c r="E817" s="295" t="s">
        <v>1441</v>
      </c>
    </row>
    <row r="818" spans="1:5" x14ac:dyDescent="0.25">
      <c r="A818" s="335"/>
      <c r="B818" s="338"/>
      <c r="C818" s="339"/>
      <c r="D818" s="341"/>
      <c r="E818" s="296" t="s">
        <v>1442</v>
      </c>
    </row>
    <row r="819" spans="1:5" x14ac:dyDescent="0.25">
      <c r="A819" s="326" t="s">
        <v>1846</v>
      </c>
      <c r="B819" s="328"/>
      <c r="C819" s="329"/>
      <c r="D819" s="332" t="s">
        <v>47</v>
      </c>
      <c r="E819" s="297" t="s">
        <v>1441</v>
      </c>
    </row>
    <row r="820" spans="1:5" x14ac:dyDescent="0.25">
      <c r="A820" s="327"/>
      <c r="B820" s="330"/>
      <c r="C820" s="331"/>
      <c r="D820" s="333"/>
      <c r="E820" s="298" t="s">
        <v>1442</v>
      </c>
    </row>
    <row r="821" spans="1:5" x14ac:dyDescent="0.25">
      <c r="A821" s="334" t="s">
        <v>1847</v>
      </c>
      <c r="B821" s="336"/>
      <c r="C821" s="337"/>
      <c r="D821" s="340" t="s">
        <v>47</v>
      </c>
      <c r="E821" s="295" t="s">
        <v>1441</v>
      </c>
    </row>
    <row r="822" spans="1:5" x14ac:dyDescent="0.25">
      <c r="A822" s="335"/>
      <c r="B822" s="338"/>
      <c r="C822" s="339"/>
      <c r="D822" s="341"/>
      <c r="E822" s="296" t="s">
        <v>1442</v>
      </c>
    </row>
    <row r="823" spans="1:5" x14ac:dyDescent="0.25">
      <c r="A823" s="326" t="s">
        <v>1848</v>
      </c>
      <c r="B823" s="328"/>
      <c r="C823" s="329"/>
      <c r="D823" s="332" t="s">
        <v>47</v>
      </c>
      <c r="E823" s="297" t="s">
        <v>1441</v>
      </c>
    </row>
    <row r="824" spans="1:5" x14ac:dyDescent="0.25">
      <c r="A824" s="327"/>
      <c r="B824" s="330"/>
      <c r="C824" s="331"/>
      <c r="D824" s="333"/>
      <c r="E824" s="298" t="s">
        <v>1442</v>
      </c>
    </row>
    <row r="825" spans="1:5" x14ac:dyDescent="0.25">
      <c r="A825" s="334" t="s">
        <v>1849</v>
      </c>
      <c r="B825" s="336"/>
      <c r="C825" s="337"/>
      <c r="D825" s="340" t="s">
        <v>47</v>
      </c>
      <c r="E825" s="295" t="s">
        <v>1441</v>
      </c>
    </row>
    <row r="826" spans="1:5" x14ac:dyDescent="0.25">
      <c r="A826" s="335"/>
      <c r="B826" s="338"/>
      <c r="C826" s="339"/>
      <c r="D826" s="341"/>
      <c r="E826" s="296" t="s">
        <v>1442</v>
      </c>
    </row>
    <row r="827" spans="1:5" x14ac:dyDescent="0.25">
      <c r="A827" s="326" t="s">
        <v>1850</v>
      </c>
      <c r="B827" s="328" t="s">
        <v>1851</v>
      </c>
      <c r="C827" s="329"/>
      <c r="D827" s="332" t="s">
        <v>47</v>
      </c>
      <c r="E827" s="297" t="s">
        <v>1441</v>
      </c>
    </row>
    <row r="828" spans="1:5" x14ac:dyDescent="0.25">
      <c r="A828" s="327"/>
      <c r="B828" s="330"/>
      <c r="C828" s="331"/>
      <c r="D828" s="333"/>
      <c r="E828" s="298" t="s">
        <v>1442</v>
      </c>
    </row>
    <row r="829" spans="1:5" x14ac:dyDescent="0.25">
      <c r="A829" s="334" t="s">
        <v>1852</v>
      </c>
      <c r="B829" s="336" t="s">
        <v>1851</v>
      </c>
      <c r="C829" s="337"/>
      <c r="D829" s="340" t="s">
        <v>47</v>
      </c>
      <c r="E829" s="295" t="s">
        <v>1441</v>
      </c>
    </row>
    <row r="830" spans="1:5" x14ac:dyDescent="0.25">
      <c r="A830" s="335"/>
      <c r="B830" s="338"/>
      <c r="C830" s="339"/>
      <c r="D830" s="341"/>
      <c r="E830" s="296" t="s">
        <v>1442</v>
      </c>
    </row>
    <row r="831" spans="1:5" x14ac:dyDescent="0.25">
      <c r="A831" s="326" t="s">
        <v>1853</v>
      </c>
      <c r="B831" s="328" t="s">
        <v>1851</v>
      </c>
      <c r="C831" s="329"/>
      <c r="D831" s="332" t="s">
        <v>47</v>
      </c>
      <c r="E831" s="297" t="s">
        <v>1441</v>
      </c>
    </row>
    <row r="832" spans="1:5" x14ac:dyDescent="0.25">
      <c r="A832" s="327"/>
      <c r="B832" s="330"/>
      <c r="C832" s="331"/>
      <c r="D832" s="333"/>
      <c r="E832" s="298" t="s">
        <v>1442</v>
      </c>
    </row>
    <row r="833" spans="1:5" x14ac:dyDescent="0.25">
      <c r="A833" s="334" t="s">
        <v>1854</v>
      </c>
      <c r="B833" s="336" t="s">
        <v>1851</v>
      </c>
      <c r="C833" s="337"/>
      <c r="D833" s="340" t="s">
        <v>47</v>
      </c>
      <c r="E833" s="295" t="s">
        <v>1441</v>
      </c>
    </row>
    <row r="834" spans="1:5" x14ac:dyDescent="0.25">
      <c r="A834" s="335"/>
      <c r="B834" s="338"/>
      <c r="C834" s="339"/>
      <c r="D834" s="341"/>
      <c r="E834" s="296" t="s">
        <v>1442</v>
      </c>
    </row>
    <row r="835" spans="1:5" x14ac:dyDescent="0.25">
      <c r="A835" s="326" t="s">
        <v>1855</v>
      </c>
      <c r="B835" s="328" t="s">
        <v>1851</v>
      </c>
      <c r="C835" s="329"/>
      <c r="D835" s="332" t="s">
        <v>47</v>
      </c>
      <c r="E835" s="297" t="s">
        <v>1441</v>
      </c>
    </row>
    <row r="836" spans="1:5" x14ac:dyDescent="0.25">
      <c r="A836" s="327"/>
      <c r="B836" s="330"/>
      <c r="C836" s="331"/>
      <c r="D836" s="333"/>
      <c r="E836" s="298" t="s">
        <v>1442</v>
      </c>
    </row>
    <row r="837" spans="1:5" x14ac:dyDescent="0.25">
      <c r="A837" s="334" t="s">
        <v>1856</v>
      </c>
      <c r="B837" s="336" t="s">
        <v>1851</v>
      </c>
      <c r="C837" s="337"/>
      <c r="D837" s="340" t="s">
        <v>47</v>
      </c>
      <c r="E837" s="295" t="s">
        <v>1441</v>
      </c>
    </row>
    <row r="838" spans="1:5" x14ac:dyDescent="0.25">
      <c r="A838" s="335"/>
      <c r="B838" s="338"/>
      <c r="C838" s="339"/>
      <c r="D838" s="341"/>
      <c r="E838" s="296" t="s">
        <v>1442</v>
      </c>
    </row>
    <row r="839" spans="1:5" x14ac:dyDescent="0.25">
      <c r="A839" s="326" t="s">
        <v>1857</v>
      </c>
      <c r="B839" s="328" t="s">
        <v>1851</v>
      </c>
      <c r="C839" s="329"/>
      <c r="D839" s="332" t="s">
        <v>47</v>
      </c>
      <c r="E839" s="297" t="s">
        <v>1441</v>
      </c>
    </row>
    <row r="840" spans="1:5" x14ac:dyDescent="0.25">
      <c r="A840" s="327"/>
      <c r="B840" s="330"/>
      <c r="C840" s="331"/>
      <c r="D840" s="333"/>
      <c r="E840" s="298" t="s">
        <v>1442</v>
      </c>
    </row>
    <row r="841" spans="1:5" x14ac:dyDescent="0.25">
      <c r="A841" s="334" t="s">
        <v>1858</v>
      </c>
      <c r="B841" s="336" t="s">
        <v>1851</v>
      </c>
      <c r="C841" s="337"/>
      <c r="D841" s="340" t="s">
        <v>47</v>
      </c>
      <c r="E841" s="295" t="s">
        <v>1441</v>
      </c>
    </row>
    <row r="842" spans="1:5" x14ac:dyDescent="0.25">
      <c r="A842" s="335"/>
      <c r="B842" s="338"/>
      <c r="C842" s="339"/>
      <c r="D842" s="341"/>
      <c r="E842" s="296" t="s">
        <v>1442</v>
      </c>
    </row>
    <row r="843" spans="1:5" x14ac:dyDescent="0.25">
      <c r="A843" s="326" t="s">
        <v>1859</v>
      </c>
      <c r="B843" s="328" t="s">
        <v>1851</v>
      </c>
      <c r="C843" s="329"/>
      <c r="D843" s="332" t="s">
        <v>47</v>
      </c>
      <c r="E843" s="297" t="s">
        <v>1441</v>
      </c>
    </row>
    <row r="844" spans="1:5" x14ac:dyDescent="0.25">
      <c r="A844" s="327"/>
      <c r="B844" s="330"/>
      <c r="C844" s="331"/>
      <c r="D844" s="333"/>
      <c r="E844" s="298" t="s">
        <v>1442</v>
      </c>
    </row>
    <row r="845" spans="1:5" x14ac:dyDescent="0.25">
      <c r="A845" s="334" t="s">
        <v>1860</v>
      </c>
      <c r="B845" s="336" t="s">
        <v>1851</v>
      </c>
      <c r="C845" s="337"/>
      <c r="D845" s="340" t="s">
        <v>47</v>
      </c>
      <c r="E845" s="295" t="s">
        <v>1441</v>
      </c>
    </row>
    <row r="846" spans="1:5" x14ac:dyDescent="0.25">
      <c r="A846" s="335"/>
      <c r="B846" s="338"/>
      <c r="C846" s="339"/>
      <c r="D846" s="341"/>
      <c r="E846" s="296" t="s">
        <v>1442</v>
      </c>
    </row>
    <row r="847" spans="1:5" x14ac:dyDescent="0.25">
      <c r="A847" s="326" t="s">
        <v>1861</v>
      </c>
      <c r="B847" s="328" t="s">
        <v>1851</v>
      </c>
      <c r="C847" s="329"/>
      <c r="D847" s="332" t="s">
        <v>47</v>
      </c>
      <c r="E847" s="297" t="s">
        <v>1441</v>
      </c>
    </row>
    <row r="848" spans="1:5" x14ac:dyDescent="0.25">
      <c r="A848" s="327"/>
      <c r="B848" s="330"/>
      <c r="C848" s="331"/>
      <c r="D848" s="333"/>
      <c r="E848" s="298" t="s">
        <v>1442</v>
      </c>
    </row>
    <row r="849" spans="1:5" x14ac:dyDescent="0.25">
      <c r="A849" s="334" t="s">
        <v>1862</v>
      </c>
      <c r="B849" s="336" t="s">
        <v>1851</v>
      </c>
      <c r="C849" s="337"/>
      <c r="D849" s="340" t="s">
        <v>47</v>
      </c>
      <c r="E849" s="295" t="s">
        <v>1441</v>
      </c>
    </row>
    <row r="850" spans="1:5" x14ac:dyDescent="0.25">
      <c r="A850" s="335"/>
      <c r="B850" s="338"/>
      <c r="C850" s="339"/>
      <c r="D850" s="341"/>
      <c r="E850" s="296" t="s">
        <v>1442</v>
      </c>
    </row>
    <row r="851" spans="1:5" x14ac:dyDescent="0.25">
      <c r="A851" s="326" t="s">
        <v>1560</v>
      </c>
      <c r="B851" s="328" t="s">
        <v>1851</v>
      </c>
      <c r="C851" s="329"/>
      <c r="D851" s="332" t="s">
        <v>47</v>
      </c>
      <c r="E851" s="297" t="s">
        <v>1441</v>
      </c>
    </row>
    <row r="852" spans="1:5" x14ac:dyDescent="0.25">
      <c r="A852" s="327"/>
      <c r="B852" s="330"/>
      <c r="C852" s="331"/>
      <c r="D852" s="333"/>
      <c r="E852" s="298" t="s">
        <v>1442</v>
      </c>
    </row>
    <row r="853" spans="1:5" x14ac:dyDescent="0.25">
      <c r="A853" s="334" t="s">
        <v>1863</v>
      </c>
      <c r="B853" s="336" t="s">
        <v>1851</v>
      </c>
      <c r="C853" s="337"/>
      <c r="D853" s="340" t="s">
        <v>47</v>
      </c>
      <c r="E853" s="295" t="s">
        <v>1441</v>
      </c>
    </row>
    <row r="854" spans="1:5" x14ac:dyDescent="0.25">
      <c r="A854" s="335"/>
      <c r="B854" s="338"/>
      <c r="C854" s="339"/>
      <c r="D854" s="341"/>
      <c r="E854" s="296" t="s">
        <v>1442</v>
      </c>
    </row>
    <row r="855" spans="1:5" x14ac:dyDescent="0.25">
      <c r="A855" s="326" t="s">
        <v>1864</v>
      </c>
      <c r="B855" s="328" t="s">
        <v>1851</v>
      </c>
      <c r="C855" s="329"/>
      <c r="D855" s="332" t="s">
        <v>47</v>
      </c>
      <c r="E855" s="297" t="s">
        <v>1441</v>
      </c>
    </row>
    <row r="856" spans="1:5" x14ac:dyDescent="0.25">
      <c r="A856" s="327"/>
      <c r="B856" s="330"/>
      <c r="C856" s="331"/>
      <c r="D856" s="333"/>
      <c r="E856" s="298" t="s">
        <v>1442</v>
      </c>
    </row>
    <row r="857" spans="1:5" x14ac:dyDescent="0.25">
      <c r="A857" s="334" t="s">
        <v>1865</v>
      </c>
      <c r="B857" s="336" t="s">
        <v>1851</v>
      </c>
      <c r="C857" s="337"/>
      <c r="D857" s="340" t="s">
        <v>47</v>
      </c>
      <c r="E857" s="295" t="s">
        <v>1441</v>
      </c>
    </row>
    <row r="858" spans="1:5" x14ac:dyDescent="0.25">
      <c r="A858" s="335"/>
      <c r="B858" s="338"/>
      <c r="C858" s="339"/>
      <c r="D858" s="341"/>
      <c r="E858" s="296" t="s">
        <v>1442</v>
      </c>
    </row>
    <row r="859" spans="1:5" x14ac:dyDescent="0.25">
      <c r="A859" s="326" t="s">
        <v>1866</v>
      </c>
      <c r="B859" s="328" t="s">
        <v>1851</v>
      </c>
      <c r="C859" s="329"/>
      <c r="D859" s="332" t="s">
        <v>47</v>
      </c>
      <c r="E859" s="297" t="s">
        <v>1441</v>
      </c>
    </row>
    <row r="860" spans="1:5" x14ac:dyDescent="0.25">
      <c r="A860" s="327"/>
      <c r="B860" s="330"/>
      <c r="C860" s="331"/>
      <c r="D860" s="333"/>
      <c r="E860" s="298" t="s">
        <v>1442</v>
      </c>
    </row>
    <row r="861" spans="1:5" x14ac:dyDescent="0.25">
      <c r="A861" s="334" t="s">
        <v>1867</v>
      </c>
      <c r="B861" s="336" t="s">
        <v>1851</v>
      </c>
      <c r="C861" s="337"/>
      <c r="D861" s="340" t="s">
        <v>47</v>
      </c>
      <c r="E861" s="295" t="s">
        <v>1441</v>
      </c>
    </row>
    <row r="862" spans="1:5" x14ac:dyDescent="0.25">
      <c r="A862" s="335"/>
      <c r="B862" s="338"/>
      <c r="C862" s="339"/>
      <c r="D862" s="341"/>
      <c r="E862" s="296" t="s">
        <v>1442</v>
      </c>
    </row>
    <row r="863" spans="1:5" x14ac:dyDescent="0.25">
      <c r="A863" s="326" t="s">
        <v>1868</v>
      </c>
      <c r="B863" s="328" t="s">
        <v>1851</v>
      </c>
      <c r="C863" s="329"/>
      <c r="D863" s="332" t="s">
        <v>47</v>
      </c>
      <c r="E863" s="297" t="s">
        <v>1441</v>
      </c>
    </row>
    <row r="864" spans="1:5" x14ac:dyDescent="0.25">
      <c r="A864" s="327"/>
      <c r="B864" s="330"/>
      <c r="C864" s="331"/>
      <c r="D864" s="333"/>
      <c r="E864" s="298" t="s">
        <v>1442</v>
      </c>
    </row>
    <row r="865" spans="1:5" x14ac:dyDescent="0.25">
      <c r="A865" s="334" t="s">
        <v>1869</v>
      </c>
      <c r="B865" s="336" t="s">
        <v>1851</v>
      </c>
      <c r="C865" s="337"/>
      <c r="D865" s="340" t="s">
        <v>47</v>
      </c>
      <c r="E865" s="295" t="s">
        <v>1441</v>
      </c>
    </row>
    <row r="866" spans="1:5" x14ac:dyDescent="0.25">
      <c r="A866" s="335"/>
      <c r="B866" s="338"/>
      <c r="C866" s="339"/>
      <c r="D866" s="341"/>
      <c r="E866" s="296" t="s">
        <v>1442</v>
      </c>
    </row>
    <row r="867" spans="1:5" x14ac:dyDescent="0.25">
      <c r="A867" s="326" t="s">
        <v>1870</v>
      </c>
      <c r="B867" s="328" t="s">
        <v>1851</v>
      </c>
      <c r="C867" s="329"/>
      <c r="D867" s="332" t="s">
        <v>47</v>
      </c>
      <c r="E867" s="297" t="s">
        <v>1441</v>
      </c>
    </row>
    <row r="868" spans="1:5" x14ac:dyDescent="0.25">
      <c r="A868" s="327"/>
      <c r="B868" s="330"/>
      <c r="C868" s="331"/>
      <c r="D868" s="333"/>
      <c r="E868" s="298" t="s">
        <v>1442</v>
      </c>
    </row>
    <row r="869" spans="1:5" x14ac:dyDescent="0.25">
      <c r="A869" s="334" t="s">
        <v>1871</v>
      </c>
      <c r="B869" s="336" t="s">
        <v>1851</v>
      </c>
      <c r="C869" s="337"/>
      <c r="D869" s="340" t="s">
        <v>47</v>
      </c>
      <c r="E869" s="295" t="s">
        <v>1441</v>
      </c>
    </row>
    <row r="870" spans="1:5" x14ac:dyDescent="0.25">
      <c r="A870" s="335"/>
      <c r="B870" s="338"/>
      <c r="C870" s="339"/>
      <c r="D870" s="341"/>
      <c r="E870" s="296" t="s">
        <v>1442</v>
      </c>
    </row>
    <row r="871" spans="1:5" x14ac:dyDescent="0.25">
      <c r="A871" s="326" t="s">
        <v>1872</v>
      </c>
      <c r="B871" s="328" t="s">
        <v>1873</v>
      </c>
      <c r="C871" s="329"/>
      <c r="D871" s="332" t="s">
        <v>47</v>
      </c>
      <c r="E871" s="297" t="s">
        <v>1441</v>
      </c>
    </row>
    <row r="872" spans="1:5" x14ac:dyDescent="0.25">
      <c r="A872" s="327"/>
      <c r="B872" s="330"/>
      <c r="C872" s="331"/>
      <c r="D872" s="333"/>
      <c r="E872" s="298" t="s">
        <v>1442</v>
      </c>
    </row>
    <row r="873" spans="1:5" x14ac:dyDescent="0.25">
      <c r="A873" s="334" t="s">
        <v>1874</v>
      </c>
      <c r="B873" s="336" t="s">
        <v>1873</v>
      </c>
      <c r="C873" s="337"/>
      <c r="D873" s="340" t="s">
        <v>47</v>
      </c>
      <c r="E873" s="295" t="s">
        <v>1441</v>
      </c>
    </row>
    <row r="874" spans="1:5" x14ac:dyDescent="0.25">
      <c r="A874" s="335"/>
      <c r="B874" s="338"/>
      <c r="C874" s="339"/>
      <c r="D874" s="341"/>
      <c r="E874" s="296" t="s">
        <v>1442</v>
      </c>
    </row>
    <row r="875" spans="1:5" x14ac:dyDescent="0.25">
      <c r="A875" s="326" t="s">
        <v>1875</v>
      </c>
      <c r="B875" s="328" t="s">
        <v>1873</v>
      </c>
      <c r="C875" s="329"/>
      <c r="D875" s="332" t="s">
        <v>47</v>
      </c>
      <c r="E875" s="297" t="s">
        <v>1441</v>
      </c>
    </row>
    <row r="876" spans="1:5" x14ac:dyDescent="0.25">
      <c r="A876" s="327"/>
      <c r="B876" s="330"/>
      <c r="C876" s="331"/>
      <c r="D876" s="333"/>
      <c r="E876" s="298" t="s">
        <v>1442</v>
      </c>
    </row>
    <row r="877" spans="1:5" x14ac:dyDescent="0.25">
      <c r="A877" s="334" t="s">
        <v>1876</v>
      </c>
      <c r="B877" s="336" t="s">
        <v>1873</v>
      </c>
      <c r="C877" s="337"/>
      <c r="D877" s="340" t="s">
        <v>47</v>
      </c>
      <c r="E877" s="295" t="s">
        <v>1441</v>
      </c>
    </row>
    <row r="878" spans="1:5" x14ac:dyDescent="0.25">
      <c r="A878" s="335"/>
      <c r="B878" s="338"/>
      <c r="C878" s="339"/>
      <c r="D878" s="341"/>
      <c r="E878" s="296" t="s">
        <v>1442</v>
      </c>
    </row>
    <row r="879" spans="1:5" x14ac:dyDescent="0.25">
      <c r="A879" s="326" t="s">
        <v>1877</v>
      </c>
      <c r="B879" s="328" t="s">
        <v>1873</v>
      </c>
      <c r="C879" s="329"/>
      <c r="D879" s="332" t="s">
        <v>47</v>
      </c>
      <c r="E879" s="297" t="s">
        <v>1441</v>
      </c>
    </row>
    <row r="880" spans="1:5" x14ac:dyDescent="0.25">
      <c r="A880" s="327"/>
      <c r="B880" s="330"/>
      <c r="C880" s="331"/>
      <c r="D880" s="333"/>
      <c r="E880" s="298" t="s">
        <v>1442</v>
      </c>
    </row>
    <row r="881" spans="1:5" x14ac:dyDescent="0.25">
      <c r="A881" s="334" t="s">
        <v>1878</v>
      </c>
      <c r="B881" s="336" t="s">
        <v>1879</v>
      </c>
      <c r="C881" s="337"/>
      <c r="D881" s="340" t="s">
        <v>47</v>
      </c>
      <c r="E881" s="295" t="s">
        <v>1441</v>
      </c>
    </row>
    <row r="882" spans="1:5" x14ac:dyDescent="0.25">
      <c r="A882" s="335"/>
      <c r="B882" s="338"/>
      <c r="C882" s="339"/>
      <c r="D882" s="341"/>
      <c r="E882" s="296" t="s">
        <v>1442</v>
      </c>
    </row>
    <row r="883" spans="1:5" x14ac:dyDescent="0.25">
      <c r="A883" s="326" t="s">
        <v>1880</v>
      </c>
      <c r="B883" s="328" t="s">
        <v>1879</v>
      </c>
      <c r="C883" s="329"/>
      <c r="D883" s="332" t="s">
        <v>47</v>
      </c>
      <c r="E883" s="297" t="s">
        <v>1441</v>
      </c>
    </row>
    <row r="884" spans="1:5" x14ac:dyDescent="0.25">
      <c r="A884" s="327"/>
      <c r="B884" s="330"/>
      <c r="C884" s="331"/>
      <c r="D884" s="333"/>
      <c r="E884" s="298" t="s">
        <v>1442</v>
      </c>
    </row>
    <row r="885" spans="1:5" x14ac:dyDescent="0.25">
      <c r="A885" s="334" t="s">
        <v>1881</v>
      </c>
      <c r="B885" s="336" t="s">
        <v>1879</v>
      </c>
      <c r="C885" s="337"/>
      <c r="D885" s="340" t="s">
        <v>47</v>
      </c>
      <c r="E885" s="295" t="s">
        <v>1441</v>
      </c>
    </row>
    <row r="886" spans="1:5" x14ac:dyDescent="0.25">
      <c r="A886" s="335"/>
      <c r="B886" s="338"/>
      <c r="C886" s="339"/>
      <c r="D886" s="341"/>
      <c r="E886" s="296" t="s">
        <v>1442</v>
      </c>
    </row>
    <row r="887" spans="1:5" x14ac:dyDescent="0.25">
      <c r="A887" s="326" t="s">
        <v>1882</v>
      </c>
      <c r="B887" s="328" t="s">
        <v>1879</v>
      </c>
      <c r="C887" s="329"/>
      <c r="D887" s="332" t="s">
        <v>47</v>
      </c>
      <c r="E887" s="297" t="s">
        <v>1441</v>
      </c>
    </row>
    <row r="888" spans="1:5" x14ac:dyDescent="0.25">
      <c r="A888" s="327"/>
      <c r="B888" s="330"/>
      <c r="C888" s="331"/>
      <c r="D888" s="333"/>
      <c r="E888" s="298" t="s">
        <v>1442</v>
      </c>
    </row>
    <row r="889" spans="1:5" x14ac:dyDescent="0.25">
      <c r="A889" s="334" t="s">
        <v>1883</v>
      </c>
      <c r="B889" s="336" t="s">
        <v>1884</v>
      </c>
      <c r="C889" s="337"/>
      <c r="D889" s="340" t="s">
        <v>47</v>
      </c>
      <c r="E889" s="295" t="s">
        <v>1441</v>
      </c>
    </row>
    <row r="890" spans="1:5" x14ac:dyDescent="0.25">
      <c r="A890" s="335"/>
      <c r="B890" s="338"/>
      <c r="C890" s="339"/>
      <c r="D890" s="341"/>
      <c r="E890" s="296" t="s">
        <v>1442</v>
      </c>
    </row>
    <row r="891" spans="1:5" x14ac:dyDescent="0.25">
      <c r="A891" s="326" t="s">
        <v>1885</v>
      </c>
      <c r="B891" s="328" t="s">
        <v>1884</v>
      </c>
      <c r="C891" s="329"/>
      <c r="D891" s="332" t="s">
        <v>47</v>
      </c>
      <c r="E891" s="297" t="s">
        <v>1441</v>
      </c>
    </row>
    <row r="892" spans="1:5" x14ac:dyDescent="0.25">
      <c r="A892" s="327"/>
      <c r="B892" s="330"/>
      <c r="C892" s="331"/>
      <c r="D892" s="333"/>
      <c r="E892" s="298" t="s">
        <v>1442</v>
      </c>
    </row>
    <row r="893" spans="1:5" x14ac:dyDescent="0.25">
      <c r="A893" s="334" t="s">
        <v>1886</v>
      </c>
      <c r="B893" s="336" t="s">
        <v>1884</v>
      </c>
      <c r="C893" s="337"/>
      <c r="D893" s="340" t="s">
        <v>47</v>
      </c>
      <c r="E893" s="295" t="s">
        <v>1441</v>
      </c>
    </row>
    <row r="894" spans="1:5" x14ac:dyDescent="0.25">
      <c r="A894" s="335"/>
      <c r="B894" s="338"/>
      <c r="C894" s="339"/>
      <c r="D894" s="341"/>
      <c r="E894" s="296" t="s">
        <v>1442</v>
      </c>
    </row>
    <row r="895" spans="1:5" x14ac:dyDescent="0.25">
      <c r="A895" s="326" t="s">
        <v>1887</v>
      </c>
      <c r="B895" s="328" t="s">
        <v>1884</v>
      </c>
      <c r="C895" s="329"/>
      <c r="D895" s="332" t="s">
        <v>47</v>
      </c>
      <c r="E895" s="297" t="s">
        <v>1441</v>
      </c>
    </row>
    <row r="896" spans="1:5" x14ac:dyDescent="0.25">
      <c r="A896" s="327"/>
      <c r="B896" s="330"/>
      <c r="C896" s="331"/>
      <c r="D896" s="333"/>
      <c r="E896" s="298" t="s">
        <v>1442</v>
      </c>
    </row>
    <row r="897" spans="1:5" x14ac:dyDescent="0.25">
      <c r="A897" s="334" t="s">
        <v>1888</v>
      </c>
      <c r="B897" s="336" t="s">
        <v>1884</v>
      </c>
      <c r="C897" s="337"/>
      <c r="D897" s="340" t="s">
        <v>47</v>
      </c>
      <c r="E897" s="295" t="s">
        <v>1441</v>
      </c>
    </row>
    <row r="898" spans="1:5" x14ac:dyDescent="0.25">
      <c r="A898" s="335"/>
      <c r="B898" s="338"/>
      <c r="C898" s="339"/>
      <c r="D898" s="341"/>
      <c r="E898" s="296" t="s">
        <v>1442</v>
      </c>
    </row>
    <row r="899" spans="1:5" x14ac:dyDescent="0.25">
      <c r="A899" s="326" t="s">
        <v>1889</v>
      </c>
      <c r="B899" s="328" t="s">
        <v>1884</v>
      </c>
      <c r="C899" s="329"/>
      <c r="D899" s="332" t="s">
        <v>47</v>
      </c>
      <c r="E899" s="297" t="s">
        <v>1441</v>
      </c>
    </row>
    <row r="900" spans="1:5" x14ac:dyDescent="0.25">
      <c r="A900" s="327"/>
      <c r="B900" s="330"/>
      <c r="C900" s="331"/>
      <c r="D900" s="333"/>
      <c r="E900" s="298" t="s">
        <v>1442</v>
      </c>
    </row>
    <row r="901" spans="1:5" x14ac:dyDescent="0.25">
      <c r="A901" s="334" t="s">
        <v>1890</v>
      </c>
      <c r="B901" s="336" t="s">
        <v>1884</v>
      </c>
      <c r="C901" s="337"/>
      <c r="D901" s="340" t="s">
        <v>47</v>
      </c>
      <c r="E901" s="295" t="s">
        <v>1441</v>
      </c>
    </row>
    <row r="902" spans="1:5" x14ac:dyDescent="0.25">
      <c r="A902" s="335"/>
      <c r="B902" s="338"/>
      <c r="C902" s="339"/>
      <c r="D902" s="341"/>
      <c r="E902" s="296" t="s">
        <v>1442</v>
      </c>
    </row>
    <row r="903" spans="1:5" x14ac:dyDescent="0.25">
      <c r="A903" s="326" t="s">
        <v>1550</v>
      </c>
      <c r="B903" s="328" t="s">
        <v>1884</v>
      </c>
      <c r="C903" s="329"/>
      <c r="D903" s="332" t="s">
        <v>47</v>
      </c>
      <c r="E903" s="297" t="s">
        <v>1441</v>
      </c>
    </row>
    <row r="904" spans="1:5" x14ac:dyDescent="0.25">
      <c r="A904" s="327"/>
      <c r="B904" s="330"/>
      <c r="C904" s="331"/>
      <c r="D904" s="333"/>
      <c r="E904" s="298" t="s">
        <v>1442</v>
      </c>
    </row>
    <row r="905" spans="1:5" x14ac:dyDescent="0.25">
      <c r="A905" s="334" t="s">
        <v>1891</v>
      </c>
      <c r="B905" s="336" t="s">
        <v>1884</v>
      </c>
      <c r="C905" s="337"/>
      <c r="D905" s="340" t="s">
        <v>47</v>
      </c>
      <c r="E905" s="295" t="s">
        <v>1441</v>
      </c>
    </row>
    <row r="906" spans="1:5" x14ac:dyDescent="0.25">
      <c r="A906" s="335"/>
      <c r="B906" s="338"/>
      <c r="C906" s="339"/>
      <c r="D906" s="341"/>
      <c r="E906" s="296" t="s">
        <v>1442</v>
      </c>
    </row>
    <row r="907" spans="1:5" x14ac:dyDescent="0.25">
      <c r="A907" s="326" t="s">
        <v>1892</v>
      </c>
      <c r="B907" s="328" t="s">
        <v>1884</v>
      </c>
      <c r="C907" s="329"/>
      <c r="D907" s="332" t="s">
        <v>47</v>
      </c>
      <c r="E907" s="297" t="s">
        <v>1441</v>
      </c>
    </row>
    <row r="908" spans="1:5" x14ac:dyDescent="0.25">
      <c r="A908" s="327"/>
      <c r="B908" s="330"/>
      <c r="C908" s="331"/>
      <c r="D908" s="333"/>
      <c r="E908" s="298" t="s">
        <v>1442</v>
      </c>
    </row>
    <row r="909" spans="1:5" x14ac:dyDescent="0.25">
      <c r="A909" s="334" t="s">
        <v>1893</v>
      </c>
      <c r="B909" s="336" t="s">
        <v>1884</v>
      </c>
      <c r="C909" s="337"/>
      <c r="D909" s="340" t="s">
        <v>47</v>
      </c>
      <c r="E909" s="295" t="s">
        <v>1441</v>
      </c>
    </row>
    <row r="910" spans="1:5" x14ac:dyDescent="0.25">
      <c r="A910" s="335"/>
      <c r="B910" s="338"/>
      <c r="C910" s="339"/>
      <c r="D910" s="341"/>
      <c r="E910" s="296" t="s">
        <v>1442</v>
      </c>
    </row>
    <row r="911" spans="1:5" x14ac:dyDescent="0.25">
      <c r="A911" s="326" t="s">
        <v>1862</v>
      </c>
      <c r="B911" s="328" t="s">
        <v>1884</v>
      </c>
      <c r="C911" s="329"/>
      <c r="D911" s="332" t="s">
        <v>47</v>
      </c>
      <c r="E911" s="297" t="s">
        <v>1441</v>
      </c>
    </row>
    <row r="912" spans="1:5" x14ac:dyDescent="0.25">
      <c r="A912" s="327"/>
      <c r="B912" s="330"/>
      <c r="C912" s="331"/>
      <c r="D912" s="333"/>
      <c r="E912" s="298" t="s">
        <v>1442</v>
      </c>
    </row>
    <row r="913" spans="1:5" x14ac:dyDescent="0.25">
      <c r="A913" s="334" t="s">
        <v>1894</v>
      </c>
      <c r="B913" s="336" t="s">
        <v>1895</v>
      </c>
      <c r="C913" s="337"/>
      <c r="D913" s="340" t="s">
        <v>47</v>
      </c>
      <c r="E913" s="295" t="s">
        <v>1441</v>
      </c>
    </row>
    <row r="914" spans="1:5" x14ac:dyDescent="0.25">
      <c r="A914" s="335"/>
      <c r="B914" s="338"/>
      <c r="C914" s="339"/>
      <c r="D914" s="341"/>
      <c r="E914" s="296" t="s">
        <v>1442</v>
      </c>
    </row>
    <row r="915" spans="1:5" x14ac:dyDescent="0.25">
      <c r="A915" s="326" t="s">
        <v>1896</v>
      </c>
      <c r="B915" s="328" t="s">
        <v>1895</v>
      </c>
      <c r="C915" s="329"/>
      <c r="D915" s="332" t="s">
        <v>47</v>
      </c>
      <c r="E915" s="297" t="s">
        <v>1441</v>
      </c>
    </row>
    <row r="916" spans="1:5" x14ac:dyDescent="0.25">
      <c r="A916" s="327"/>
      <c r="B916" s="330"/>
      <c r="C916" s="331"/>
      <c r="D916" s="333"/>
      <c r="E916" s="298" t="s">
        <v>1442</v>
      </c>
    </row>
    <row r="917" spans="1:5" x14ac:dyDescent="0.25">
      <c r="A917" s="334" t="s">
        <v>1897</v>
      </c>
      <c r="B917" s="336" t="s">
        <v>1895</v>
      </c>
      <c r="C917" s="337"/>
      <c r="D917" s="340" t="s">
        <v>47</v>
      </c>
      <c r="E917" s="295" t="s">
        <v>1441</v>
      </c>
    </row>
    <row r="918" spans="1:5" x14ac:dyDescent="0.25">
      <c r="A918" s="335"/>
      <c r="B918" s="338"/>
      <c r="C918" s="339"/>
      <c r="D918" s="341"/>
      <c r="E918" s="296" t="s">
        <v>1442</v>
      </c>
    </row>
    <row r="919" spans="1:5" x14ac:dyDescent="0.25">
      <c r="A919" s="326" t="s">
        <v>1898</v>
      </c>
      <c r="B919" s="328" t="s">
        <v>1895</v>
      </c>
      <c r="C919" s="329"/>
      <c r="D919" s="332" t="s">
        <v>47</v>
      </c>
      <c r="E919" s="297" t="s">
        <v>1441</v>
      </c>
    </row>
    <row r="920" spans="1:5" x14ac:dyDescent="0.25">
      <c r="A920" s="327"/>
      <c r="B920" s="330"/>
      <c r="C920" s="331"/>
      <c r="D920" s="333"/>
      <c r="E920" s="298" t="s">
        <v>1442</v>
      </c>
    </row>
    <row r="921" spans="1:5" x14ac:dyDescent="0.25">
      <c r="A921" s="334" t="s">
        <v>1899</v>
      </c>
      <c r="B921" s="336" t="s">
        <v>1895</v>
      </c>
      <c r="C921" s="337"/>
      <c r="D921" s="340" t="s">
        <v>47</v>
      </c>
      <c r="E921" s="295" t="s">
        <v>1441</v>
      </c>
    </row>
    <row r="922" spans="1:5" x14ac:dyDescent="0.25">
      <c r="A922" s="335"/>
      <c r="B922" s="338"/>
      <c r="C922" s="339"/>
      <c r="D922" s="341"/>
      <c r="E922" s="296" t="s">
        <v>1442</v>
      </c>
    </row>
    <row r="923" spans="1:5" x14ac:dyDescent="0.25">
      <c r="A923" s="326" t="s">
        <v>1900</v>
      </c>
      <c r="B923" s="328" t="s">
        <v>1895</v>
      </c>
      <c r="C923" s="329"/>
      <c r="D923" s="332" t="s">
        <v>47</v>
      </c>
      <c r="E923" s="297" t="s">
        <v>1441</v>
      </c>
    </row>
    <row r="924" spans="1:5" x14ac:dyDescent="0.25">
      <c r="A924" s="327"/>
      <c r="B924" s="330"/>
      <c r="C924" s="331"/>
      <c r="D924" s="333"/>
      <c r="E924" s="298" t="s">
        <v>1442</v>
      </c>
    </row>
    <row r="925" spans="1:5" x14ac:dyDescent="0.25">
      <c r="A925" s="334" t="s">
        <v>1901</v>
      </c>
      <c r="B925" s="336" t="s">
        <v>1902</v>
      </c>
      <c r="C925" s="337"/>
      <c r="D925" s="340" t="s">
        <v>47</v>
      </c>
      <c r="E925" s="295" t="s">
        <v>1441</v>
      </c>
    </row>
    <row r="926" spans="1:5" x14ac:dyDescent="0.25">
      <c r="A926" s="335"/>
      <c r="B926" s="338"/>
      <c r="C926" s="339"/>
      <c r="D926" s="341"/>
      <c r="E926" s="296" t="s">
        <v>1442</v>
      </c>
    </row>
    <row r="927" spans="1:5" x14ac:dyDescent="0.25">
      <c r="A927" s="326" t="s">
        <v>1903</v>
      </c>
      <c r="B927" s="328" t="s">
        <v>1902</v>
      </c>
      <c r="C927" s="329"/>
      <c r="D927" s="332" t="s">
        <v>47</v>
      </c>
      <c r="E927" s="297" t="s">
        <v>1441</v>
      </c>
    </row>
    <row r="928" spans="1:5" x14ac:dyDescent="0.25">
      <c r="A928" s="327"/>
      <c r="B928" s="330"/>
      <c r="C928" s="331"/>
      <c r="D928" s="333"/>
      <c r="E928" s="298" t="s">
        <v>1442</v>
      </c>
    </row>
    <row r="929" spans="1:5" x14ac:dyDescent="0.25">
      <c r="A929" s="334" t="s">
        <v>1904</v>
      </c>
      <c r="B929" s="336" t="s">
        <v>1902</v>
      </c>
      <c r="C929" s="337"/>
      <c r="D929" s="340" t="s">
        <v>47</v>
      </c>
      <c r="E929" s="295" t="s">
        <v>1441</v>
      </c>
    </row>
    <row r="930" spans="1:5" x14ac:dyDescent="0.25">
      <c r="A930" s="335"/>
      <c r="B930" s="338"/>
      <c r="C930" s="339"/>
      <c r="D930" s="341"/>
      <c r="E930" s="296" t="s">
        <v>1442</v>
      </c>
    </row>
    <row r="931" spans="1:5" x14ac:dyDescent="0.25">
      <c r="A931" s="326" t="s">
        <v>1905</v>
      </c>
      <c r="B931" s="328" t="s">
        <v>1902</v>
      </c>
      <c r="C931" s="329"/>
      <c r="D931" s="332" t="s">
        <v>47</v>
      </c>
      <c r="E931" s="297" t="s">
        <v>1441</v>
      </c>
    </row>
    <row r="932" spans="1:5" x14ac:dyDescent="0.25">
      <c r="A932" s="327"/>
      <c r="B932" s="330"/>
      <c r="C932" s="331"/>
      <c r="D932" s="333"/>
      <c r="E932" s="298" t="s">
        <v>1442</v>
      </c>
    </row>
    <row r="933" spans="1:5" x14ac:dyDescent="0.25">
      <c r="A933" s="334" t="s">
        <v>1906</v>
      </c>
      <c r="B933" s="336" t="s">
        <v>1902</v>
      </c>
      <c r="C933" s="337"/>
      <c r="D933" s="340" t="s">
        <v>47</v>
      </c>
      <c r="E933" s="295" t="s">
        <v>1441</v>
      </c>
    </row>
    <row r="934" spans="1:5" x14ac:dyDescent="0.25">
      <c r="A934" s="335"/>
      <c r="B934" s="338"/>
      <c r="C934" s="339"/>
      <c r="D934" s="341"/>
      <c r="E934" s="296" t="s">
        <v>1442</v>
      </c>
    </row>
    <row r="935" spans="1:5" x14ac:dyDescent="0.25">
      <c r="A935" s="326" t="s">
        <v>1907</v>
      </c>
      <c r="B935" s="328" t="s">
        <v>1902</v>
      </c>
      <c r="C935" s="329"/>
      <c r="D935" s="332" t="s">
        <v>47</v>
      </c>
      <c r="E935" s="297" t="s">
        <v>1441</v>
      </c>
    </row>
    <row r="936" spans="1:5" x14ac:dyDescent="0.25">
      <c r="A936" s="327"/>
      <c r="B936" s="330"/>
      <c r="C936" s="331"/>
      <c r="D936" s="333"/>
      <c r="E936" s="298" t="s">
        <v>1442</v>
      </c>
    </row>
    <row r="937" spans="1:5" x14ac:dyDescent="0.25">
      <c r="A937" s="334" t="s">
        <v>1908</v>
      </c>
      <c r="B937" s="336" t="s">
        <v>1902</v>
      </c>
      <c r="C937" s="337"/>
      <c r="D937" s="340" t="s">
        <v>47</v>
      </c>
      <c r="E937" s="295" t="s">
        <v>1441</v>
      </c>
    </row>
    <row r="938" spans="1:5" x14ac:dyDescent="0.25">
      <c r="A938" s="335"/>
      <c r="B938" s="338"/>
      <c r="C938" s="339"/>
      <c r="D938" s="341"/>
      <c r="E938" s="296" t="s">
        <v>1442</v>
      </c>
    </row>
    <row r="939" spans="1:5" x14ac:dyDescent="0.25">
      <c r="A939" s="326" t="s">
        <v>1909</v>
      </c>
      <c r="B939" s="328" t="s">
        <v>1902</v>
      </c>
      <c r="C939" s="329"/>
      <c r="D939" s="332" t="s">
        <v>47</v>
      </c>
      <c r="E939" s="297" t="s">
        <v>1441</v>
      </c>
    </row>
    <row r="940" spans="1:5" x14ac:dyDescent="0.25">
      <c r="A940" s="327"/>
      <c r="B940" s="330"/>
      <c r="C940" s="331"/>
      <c r="D940" s="333"/>
      <c r="E940" s="298" t="s">
        <v>1442</v>
      </c>
    </row>
    <row r="941" spans="1:5" x14ac:dyDescent="0.25">
      <c r="A941" s="334" t="s">
        <v>1560</v>
      </c>
      <c r="B941" s="336" t="s">
        <v>1910</v>
      </c>
      <c r="C941" s="337"/>
      <c r="D941" s="340" t="s">
        <v>47</v>
      </c>
      <c r="E941" s="295" t="s">
        <v>1441</v>
      </c>
    </row>
    <row r="942" spans="1:5" x14ac:dyDescent="0.25">
      <c r="A942" s="335"/>
      <c r="B942" s="338"/>
      <c r="C942" s="339"/>
      <c r="D942" s="341"/>
      <c r="E942" s="296" t="s">
        <v>1442</v>
      </c>
    </row>
    <row r="943" spans="1:5" x14ac:dyDescent="0.25">
      <c r="A943" s="326" t="s">
        <v>1911</v>
      </c>
      <c r="B943" s="328" t="s">
        <v>1910</v>
      </c>
      <c r="C943" s="329"/>
      <c r="D943" s="332" t="s">
        <v>47</v>
      </c>
      <c r="E943" s="297" t="s">
        <v>1441</v>
      </c>
    </row>
    <row r="944" spans="1:5" x14ac:dyDescent="0.25">
      <c r="A944" s="327"/>
      <c r="B944" s="330"/>
      <c r="C944" s="331"/>
      <c r="D944" s="333"/>
      <c r="E944" s="298" t="s">
        <v>1442</v>
      </c>
    </row>
    <row r="945" spans="1:5" x14ac:dyDescent="0.25">
      <c r="A945" s="334" t="s">
        <v>1912</v>
      </c>
      <c r="B945" s="336" t="s">
        <v>1910</v>
      </c>
      <c r="C945" s="337"/>
      <c r="D945" s="340" t="s">
        <v>47</v>
      </c>
      <c r="E945" s="295" t="s">
        <v>1441</v>
      </c>
    </row>
    <row r="946" spans="1:5" x14ac:dyDescent="0.25">
      <c r="A946" s="335"/>
      <c r="B946" s="338"/>
      <c r="C946" s="339"/>
      <c r="D946" s="341"/>
      <c r="E946" s="296" t="s">
        <v>1442</v>
      </c>
    </row>
    <row r="947" spans="1:5" x14ac:dyDescent="0.25">
      <c r="A947" s="326" t="s">
        <v>1913</v>
      </c>
      <c r="B947" s="328" t="s">
        <v>1914</v>
      </c>
      <c r="C947" s="329"/>
      <c r="D947" s="332" t="s">
        <v>47</v>
      </c>
      <c r="E947" s="297" t="s">
        <v>1441</v>
      </c>
    </row>
    <row r="948" spans="1:5" x14ac:dyDescent="0.25">
      <c r="A948" s="327"/>
      <c r="B948" s="330"/>
      <c r="C948" s="331"/>
      <c r="D948" s="333"/>
      <c r="E948" s="298" t="s">
        <v>1442</v>
      </c>
    </row>
    <row r="949" spans="1:5" x14ac:dyDescent="0.25">
      <c r="A949" s="334" t="s">
        <v>1915</v>
      </c>
      <c r="B949" s="336" t="s">
        <v>1914</v>
      </c>
      <c r="C949" s="337"/>
      <c r="D949" s="340" t="s">
        <v>47</v>
      </c>
      <c r="E949" s="295" t="s">
        <v>1441</v>
      </c>
    </row>
    <row r="950" spans="1:5" x14ac:dyDescent="0.25">
      <c r="A950" s="335"/>
      <c r="B950" s="338"/>
      <c r="C950" s="339"/>
      <c r="D950" s="341"/>
      <c r="E950" s="296" t="s">
        <v>1442</v>
      </c>
    </row>
    <row r="951" spans="1:5" x14ac:dyDescent="0.25">
      <c r="A951" s="326" t="s">
        <v>1916</v>
      </c>
      <c r="B951" s="328" t="s">
        <v>1914</v>
      </c>
      <c r="C951" s="329"/>
      <c r="D951" s="332" t="s">
        <v>47</v>
      </c>
      <c r="E951" s="297" t="s">
        <v>1441</v>
      </c>
    </row>
    <row r="952" spans="1:5" x14ac:dyDescent="0.25">
      <c r="A952" s="327"/>
      <c r="B952" s="330"/>
      <c r="C952" s="331"/>
      <c r="D952" s="333"/>
      <c r="E952" s="298" t="s">
        <v>1442</v>
      </c>
    </row>
    <row r="953" spans="1:5" x14ac:dyDescent="0.25">
      <c r="A953" s="334" t="s">
        <v>1917</v>
      </c>
      <c r="B953" s="336" t="s">
        <v>1914</v>
      </c>
      <c r="C953" s="337"/>
      <c r="D953" s="340" t="s">
        <v>47</v>
      </c>
      <c r="E953" s="295" t="s">
        <v>1441</v>
      </c>
    </row>
    <row r="954" spans="1:5" x14ac:dyDescent="0.25">
      <c r="A954" s="335"/>
      <c r="B954" s="338"/>
      <c r="C954" s="339"/>
      <c r="D954" s="341"/>
      <c r="E954" s="296" t="s">
        <v>1442</v>
      </c>
    </row>
    <row r="955" spans="1:5" x14ac:dyDescent="0.25">
      <c r="A955" s="326" t="s">
        <v>1918</v>
      </c>
      <c r="B955" s="328" t="s">
        <v>1914</v>
      </c>
      <c r="C955" s="329"/>
      <c r="D955" s="332" t="s">
        <v>47</v>
      </c>
      <c r="E955" s="297" t="s">
        <v>1441</v>
      </c>
    </row>
    <row r="956" spans="1:5" x14ac:dyDescent="0.25">
      <c r="A956" s="327"/>
      <c r="B956" s="330"/>
      <c r="C956" s="331"/>
      <c r="D956" s="333"/>
      <c r="E956" s="298" t="s">
        <v>1442</v>
      </c>
    </row>
    <row r="957" spans="1:5" x14ac:dyDescent="0.25">
      <c r="A957" s="334" t="s">
        <v>1919</v>
      </c>
      <c r="B957" s="336" t="s">
        <v>1914</v>
      </c>
      <c r="C957" s="337"/>
      <c r="D957" s="340" t="s">
        <v>47</v>
      </c>
      <c r="E957" s="295" t="s">
        <v>1441</v>
      </c>
    </row>
    <row r="958" spans="1:5" x14ac:dyDescent="0.25">
      <c r="A958" s="335"/>
      <c r="B958" s="338"/>
      <c r="C958" s="339"/>
      <c r="D958" s="341"/>
      <c r="E958" s="296" t="s">
        <v>1442</v>
      </c>
    </row>
    <row r="959" spans="1:5" x14ac:dyDescent="0.25">
      <c r="A959" s="326" t="s">
        <v>1920</v>
      </c>
      <c r="B959" s="328" t="s">
        <v>1914</v>
      </c>
      <c r="C959" s="329"/>
      <c r="D959" s="332" t="s">
        <v>47</v>
      </c>
      <c r="E959" s="297" t="s">
        <v>1441</v>
      </c>
    </row>
    <row r="960" spans="1:5" x14ac:dyDescent="0.25">
      <c r="A960" s="327"/>
      <c r="B960" s="330"/>
      <c r="C960" s="331"/>
      <c r="D960" s="333"/>
      <c r="E960" s="298" t="s">
        <v>1442</v>
      </c>
    </row>
    <row r="961" spans="1:5" x14ac:dyDescent="0.25">
      <c r="A961" s="334" t="s">
        <v>1921</v>
      </c>
      <c r="B961" s="336" t="s">
        <v>1914</v>
      </c>
      <c r="C961" s="337"/>
      <c r="D961" s="340" t="s">
        <v>47</v>
      </c>
      <c r="E961" s="295" t="s">
        <v>1441</v>
      </c>
    </row>
    <row r="962" spans="1:5" x14ac:dyDescent="0.25">
      <c r="A962" s="335"/>
      <c r="B962" s="338"/>
      <c r="C962" s="339"/>
      <c r="D962" s="341"/>
      <c r="E962" s="296" t="s">
        <v>1442</v>
      </c>
    </row>
    <row r="963" spans="1:5" x14ac:dyDescent="0.25">
      <c r="A963" s="326" t="s">
        <v>1922</v>
      </c>
      <c r="B963" s="328" t="s">
        <v>1914</v>
      </c>
      <c r="C963" s="329"/>
      <c r="D963" s="332" t="s">
        <v>47</v>
      </c>
      <c r="E963" s="297" t="s">
        <v>1441</v>
      </c>
    </row>
    <row r="964" spans="1:5" x14ac:dyDescent="0.25">
      <c r="A964" s="327"/>
      <c r="B964" s="330"/>
      <c r="C964" s="331"/>
      <c r="D964" s="333"/>
      <c r="E964" s="298" t="s">
        <v>1442</v>
      </c>
    </row>
    <row r="965" spans="1:5" x14ac:dyDescent="0.25">
      <c r="A965" s="334" t="s">
        <v>1923</v>
      </c>
      <c r="B965" s="336" t="s">
        <v>1914</v>
      </c>
      <c r="C965" s="337"/>
      <c r="D965" s="340" t="s">
        <v>47</v>
      </c>
      <c r="E965" s="295" t="s">
        <v>1441</v>
      </c>
    </row>
    <row r="966" spans="1:5" x14ac:dyDescent="0.25">
      <c r="A966" s="335"/>
      <c r="B966" s="338"/>
      <c r="C966" s="339"/>
      <c r="D966" s="341"/>
      <c r="E966" s="296" t="s">
        <v>1442</v>
      </c>
    </row>
    <row r="967" spans="1:5" x14ac:dyDescent="0.25">
      <c r="A967" s="326" t="s">
        <v>1924</v>
      </c>
      <c r="B967" s="328" t="s">
        <v>1914</v>
      </c>
      <c r="C967" s="329"/>
      <c r="D967" s="332" t="s">
        <v>47</v>
      </c>
      <c r="E967" s="297" t="s">
        <v>1441</v>
      </c>
    </row>
    <row r="968" spans="1:5" x14ac:dyDescent="0.25">
      <c r="A968" s="327"/>
      <c r="B968" s="330"/>
      <c r="C968" s="331"/>
      <c r="D968" s="333"/>
      <c r="E968" s="298" t="s">
        <v>1442</v>
      </c>
    </row>
    <row r="969" spans="1:5" x14ac:dyDescent="0.25">
      <c r="A969" s="334" t="s">
        <v>1925</v>
      </c>
      <c r="B969" s="336" t="s">
        <v>1914</v>
      </c>
      <c r="C969" s="337"/>
      <c r="D969" s="340" t="s">
        <v>47</v>
      </c>
      <c r="E969" s="295" t="s">
        <v>1441</v>
      </c>
    </row>
    <row r="970" spans="1:5" x14ac:dyDescent="0.25">
      <c r="A970" s="335"/>
      <c r="B970" s="338"/>
      <c r="C970" s="339"/>
      <c r="D970" s="341"/>
      <c r="E970" s="296" t="s">
        <v>1442</v>
      </c>
    </row>
    <row r="971" spans="1:5" x14ac:dyDescent="0.25">
      <c r="A971" s="326" t="s">
        <v>1560</v>
      </c>
      <c r="B971" s="328" t="s">
        <v>1914</v>
      </c>
      <c r="C971" s="329"/>
      <c r="D971" s="332" t="s">
        <v>47</v>
      </c>
      <c r="E971" s="297" t="s">
        <v>1441</v>
      </c>
    </row>
    <row r="972" spans="1:5" x14ac:dyDescent="0.25">
      <c r="A972" s="327"/>
      <c r="B972" s="330"/>
      <c r="C972" s="331"/>
      <c r="D972" s="333"/>
      <c r="E972" s="298" t="s">
        <v>1442</v>
      </c>
    </row>
    <row r="973" spans="1:5" x14ac:dyDescent="0.25">
      <c r="A973" s="334" t="s">
        <v>1926</v>
      </c>
      <c r="B973" s="336" t="s">
        <v>1914</v>
      </c>
      <c r="C973" s="337"/>
      <c r="D973" s="340" t="s">
        <v>47</v>
      </c>
      <c r="E973" s="295" t="s">
        <v>1441</v>
      </c>
    </row>
    <row r="974" spans="1:5" x14ac:dyDescent="0.25">
      <c r="A974" s="335"/>
      <c r="B974" s="338"/>
      <c r="C974" s="339"/>
      <c r="D974" s="341"/>
      <c r="E974" s="296" t="s">
        <v>1442</v>
      </c>
    </row>
    <row r="975" spans="1:5" x14ac:dyDescent="0.25">
      <c r="A975" s="326" t="s">
        <v>1927</v>
      </c>
      <c r="B975" s="328" t="s">
        <v>1914</v>
      </c>
      <c r="C975" s="329"/>
      <c r="D975" s="332" t="s">
        <v>47</v>
      </c>
      <c r="E975" s="297" t="s">
        <v>1441</v>
      </c>
    </row>
    <row r="976" spans="1:5" x14ac:dyDescent="0.25">
      <c r="A976" s="327"/>
      <c r="B976" s="330"/>
      <c r="C976" s="331"/>
      <c r="D976" s="333"/>
      <c r="E976" s="298" t="s">
        <v>1442</v>
      </c>
    </row>
    <row r="977" spans="1:5" x14ac:dyDescent="0.25">
      <c r="A977" s="334" t="s">
        <v>1928</v>
      </c>
      <c r="B977" s="336" t="s">
        <v>1914</v>
      </c>
      <c r="C977" s="337"/>
      <c r="D977" s="340" t="s">
        <v>47</v>
      </c>
      <c r="E977" s="295" t="s">
        <v>1441</v>
      </c>
    </row>
    <row r="978" spans="1:5" x14ac:dyDescent="0.25">
      <c r="A978" s="335"/>
      <c r="B978" s="338"/>
      <c r="C978" s="339"/>
      <c r="D978" s="341"/>
      <c r="E978" s="296" t="s">
        <v>1442</v>
      </c>
    </row>
    <row r="979" spans="1:5" x14ac:dyDescent="0.25">
      <c r="A979" s="326" t="s">
        <v>1929</v>
      </c>
      <c r="B979" s="328" t="s">
        <v>1930</v>
      </c>
      <c r="C979" s="329"/>
      <c r="D979" s="332" t="s">
        <v>47</v>
      </c>
      <c r="E979" s="297" t="s">
        <v>1441</v>
      </c>
    </row>
    <row r="980" spans="1:5" x14ac:dyDescent="0.25">
      <c r="A980" s="327"/>
      <c r="B980" s="330"/>
      <c r="C980" s="331"/>
      <c r="D980" s="333"/>
      <c r="E980" s="298" t="s">
        <v>1442</v>
      </c>
    </row>
    <row r="981" spans="1:5" x14ac:dyDescent="0.25">
      <c r="A981" s="334" t="s">
        <v>1931</v>
      </c>
      <c r="B981" s="336" t="s">
        <v>1930</v>
      </c>
      <c r="C981" s="337"/>
      <c r="D981" s="340" t="s">
        <v>47</v>
      </c>
      <c r="E981" s="295" t="s">
        <v>1441</v>
      </c>
    </row>
    <row r="982" spans="1:5" x14ac:dyDescent="0.25">
      <c r="A982" s="335"/>
      <c r="B982" s="338"/>
      <c r="C982" s="339"/>
      <c r="D982" s="341"/>
      <c r="E982" s="296" t="s">
        <v>1442</v>
      </c>
    </row>
    <row r="983" spans="1:5" x14ac:dyDescent="0.25">
      <c r="A983" s="326" t="s">
        <v>1932</v>
      </c>
      <c r="B983" s="328" t="s">
        <v>1930</v>
      </c>
      <c r="C983" s="329"/>
      <c r="D983" s="332" t="s">
        <v>47</v>
      </c>
      <c r="E983" s="297" t="s">
        <v>1441</v>
      </c>
    </row>
    <row r="984" spans="1:5" x14ac:dyDescent="0.25">
      <c r="A984" s="327"/>
      <c r="B984" s="330"/>
      <c r="C984" s="331"/>
      <c r="D984" s="333"/>
      <c r="E984" s="298" t="s">
        <v>1442</v>
      </c>
    </row>
    <row r="985" spans="1:5" x14ac:dyDescent="0.25">
      <c r="A985" s="334" t="s">
        <v>1933</v>
      </c>
      <c r="B985" s="336" t="s">
        <v>1930</v>
      </c>
      <c r="C985" s="337"/>
      <c r="D985" s="340" t="s">
        <v>47</v>
      </c>
      <c r="E985" s="295" t="s">
        <v>1441</v>
      </c>
    </row>
    <row r="986" spans="1:5" x14ac:dyDescent="0.25">
      <c r="A986" s="335"/>
      <c r="B986" s="338"/>
      <c r="C986" s="339"/>
      <c r="D986" s="341"/>
      <c r="E986" s="296" t="s">
        <v>1442</v>
      </c>
    </row>
    <row r="987" spans="1:5" x14ac:dyDescent="0.25">
      <c r="A987" s="326" t="s">
        <v>1934</v>
      </c>
      <c r="B987" s="328" t="s">
        <v>1930</v>
      </c>
      <c r="C987" s="329"/>
      <c r="D987" s="332" t="s">
        <v>47</v>
      </c>
      <c r="E987" s="297" t="s">
        <v>1441</v>
      </c>
    </row>
    <row r="988" spans="1:5" x14ac:dyDescent="0.25">
      <c r="A988" s="327"/>
      <c r="B988" s="330"/>
      <c r="C988" s="331"/>
      <c r="D988" s="333"/>
      <c r="E988" s="298" t="s">
        <v>1442</v>
      </c>
    </row>
    <row r="989" spans="1:5" x14ac:dyDescent="0.25">
      <c r="A989" s="334" t="s">
        <v>1935</v>
      </c>
      <c r="B989" s="336" t="s">
        <v>1936</v>
      </c>
      <c r="C989" s="337"/>
      <c r="D989" s="340" t="s">
        <v>47</v>
      </c>
      <c r="E989" s="295" t="s">
        <v>1441</v>
      </c>
    </row>
    <row r="990" spans="1:5" x14ac:dyDescent="0.25">
      <c r="A990" s="335"/>
      <c r="B990" s="338"/>
      <c r="C990" s="339"/>
      <c r="D990" s="341"/>
      <c r="E990" s="296" t="s">
        <v>1442</v>
      </c>
    </row>
    <row r="991" spans="1:5" x14ac:dyDescent="0.25">
      <c r="A991" s="326" t="s">
        <v>1937</v>
      </c>
      <c r="B991" s="328" t="s">
        <v>1936</v>
      </c>
      <c r="C991" s="329"/>
      <c r="D991" s="332" t="s">
        <v>47</v>
      </c>
      <c r="E991" s="297" t="s">
        <v>1441</v>
      </c>
    </row>
    <row r="992" spans="1:5" x14ac:dyDescent="0.25">
      <c r="A992" s="327"/>
      <c r="B992" s="330"/>
      <c r="C992" s="331"/>
      <c r="D992" s="333"/>
      <c r="E992" s="298" t="s">
        <v>1442</v>
      </c>
    </row>
    <row r="993" spans="1:5" x14ac:dyDescent="0.25">
      <c r="A993" s="334" t="s">
        <v>1938</v>
      </c>
      <c r="B993" s="336" t="s">
        <v>1936</v>
      </c>
      <c r="C993" s="337"/>
      <c r="D993" s="340" t="s">
        <v>47</v>
      </c>
      <c r="E993" s="295" t="s">
        <v>1441</v>
      </c>
    </row>
    <row r="994" spans="1:5" x14ac:dyDescent="0.25">
      <c r="A994" s="335"/>
      <c r="B994" s="338"/>
      <c r="C994" s="339"/>
      <c r="D994" s="341"/>
      <c r="E994" s="296" t="s">
        <v>1442</v>
      </c>
    </row>
    <row r="995" spans="1:5" x14ac:dyDescent="0.25">
      <c r="A995" s="326" t="s">
        <v>1939</v>
      </c>
      <c r="B995" s="328" t="s">
        <v>1936</v>
      </c>
      <c r="C995" s="329"/>
      <c r="D995" s="332" t="s">
        <v>47</v>
      </c>
      <c r="E995" s="297" t="s">
        <v>1441</v>
      </c>
    </row>
    <row r="996" spans="1:5" x14ac:dyDescent="0.25">
      <c r="A996" s="327"/>
      <c r="B996" s="330"/>
      <c r="C996" s="331"/>
      <c r="D996" s="333"/>
      <c r="E996" s="298" t="s">
        <v>1442</v>
      </c>
    </row>
    <row r="997" spans="1:5" x14ac:dyDescent="0.25">
      <c r="A997" s="334" t="s">
        <v>1940</v>
      </c>
      <c r="B997" s="336" t="s">
        <v>1936</v>
      </c>
      <c r="C997" s="337"/>
      <c r="D997" s="340" t="s">
        <v>47</v>
      </c>
      <c r="E997" s="295" t="s">
        <v>1441</v>
      </c>
    </row>
    <row r="998" spans="1:5" x14ac:dyDescent="0.25">
      <c r="A998" s="335"/>
      <c r="B998" s="338"/>
      <c r="C998" s="339"/>
      <c r="D998" s="341"/>
      <c r="E998" s="296" t="s">
        <v>1442</v>
      </c>
    </row>
    <row r="999" spans="1:5" x14ac:dyDescent="0.25">
      <c r="A999" s="326" t="s">
        <v>1941</v>
      </c>
      <c r="B999" s="328" t="s">
        <v>1936</v>
      </c>
      <c r="C999" s="329"/>
      <c r="D999" s="332" t="s">
        <v>47</v>
      </c>
      <c r="E999" s="297" t="s">
        <v>1441</v>
      </c>
    </row>
    <row r="1000" spans="1:5" x14ac:dyDescent="0.25">
      <c r="A1000" s="327"/>
      <c r="B1000" s="330"/>
      <c r="C1000" s="331"/>
      <c r="D1000" s="333"/>
      <c r="E1000" s="298" t="s">
        <v>1442</v>
      </c>
    </row>
    <row r="1001" spans="1:5" x14ac:dyDescent="0.25">
      <c r="A1001" s="334" t="s">
        <v>1942</v>
      </c>
      <c r="B1001" s="336" t="s">
        <v>1936</v>
      </c>
      <c r="C1001" s="337"/>
      <c r="D1001" s="340" t="s">
        <v>47</v>
      </c>
      <c r="E1001" s="295" t="s">
        <v>1441</v>
      </c>
    </row>
    <row r="1002" spans="1:5" x14ac:dyDescent="0.25">
      <c r="A1002" s="335"/>
      <c r="B1002" s="338"/>
      <c r="C1002" s="339"/>
      <c r="D1002" s="341"/>
      <c r="E1002" s="296" t="s">
        <v>1442</v>
      </c>
    </row>
    <row r="1003" spans="1:5" x14ac:dyDescent="0.25">
      <c r="A1003" s="326" t="s">
        <v>1943</v>
      </c>
      <c r="B1003" s="328" t="s">
        <v>1936</v>
      </c>
      <c r="C1003" s="329"/>
      <c r="D1003" s="332" t="s">
        <v>47</v>
      </c>
      <c r="E1003" s="297" t="s">
        <v>1441</v>
      </c>
    </row>
    <row r="1004" spans="1:5" x14ac:dyDescent="0.25">
      <c r="A1004" s="327"/>
      <c r="B1004" s="330"/>
      <c r="C1004" s="331"/>
      <c r="D1004" s="333"/>
      <c r="E1004" s="298" t="s">
        <v>1442</v>
      </c>
    </row>
    <row r="1005" spans="1:5" x14ac:dyDescent="0.25">
      <c r="A1005" s="334" t="s">
        <v>1944</v>
      </c>
      <c r="B1005" s="336" t="s">
        <v>1945</v>
      </c>
      <c r="C1005" s="337"/>
      <c r="D1005" s="340" t="s">
        <v>47</v>
      </c>
      <c r="E1005" s="295" t="s">
        <v>1441</v>
      </c>
    </row>
    <row r="1006" spans="1:5" x14ac:dyDescent="0.25">
      <c r="A1006" s="335"/>
      <c r="B1006" s="338"/>
      <c r="C1006" s="339"/>
      <c r="D1006" s="341"/>
      <c r="E1006" s="296" t="s">
        <v>1442</v>
      </c>
    </row>
    <row r="1007" spans="1:5" x14ac:dyDescent="0.25">
      <c r="A1007" s="326" t="s">
        <v>1453</v>
      </c>
      <c r="B1007" s="328" t="s">
        <v>1945</v>
      </c>
      <c r="C1007" s="329"/>
      <c r="D1007" s="332" t="s">
        <v>47</v>
      </c>
      <c r="E1007" s="297" t="s">
        <v>1441</v>
      </c>
    </row>
    <row r="1008" spans="1:5" x14ac:dyDescent="0.25">
      <c r="A1008" s="327"/>
      <c r="B1008" s="330"/>
      <c r="C1008" s="331"/>
      <c r="D1008" s="333"/>
      <c r="E1008" s="298" t="s">
        <v>1442</v>
      </c>
    </row>
    <row r="1009" spans="1:5" x14ac:dyDescent="0.25">
      <c r="A1009" s="334" t="s">
        <v>1946</v>
      </c>
      <c r="B1009" s="336" t="s">
        <v>1945</v>
      </c>
      <c r="C1009" s="337"/>
      <c r="D1009" s="340" t="s">
        <v>47</v>
      </c>
      <c r="E1009" s="295" t="s">
        <v>1441</v>
      </c>
    </row>
    <row r="1010" spans="1:5" x14ac:dyDescent="0.25">
      <c r="A1010" s="335"/>
      <c r="B1010" s="338"/>
      <c r="C1010" s="339"/>
      <c r="D1010" s="341"/>
      <c r="E1010" s="296" t="s">
        <v>1442</v>
      </c>
    </row>
    <row r="1011" spans="1:5" x14ac:dyDescent="0.25">
      <c r="A1011" s="326" t="s">
        <v>1947</v>
      </c>
      <c r="B1011" s="328" t="s">
        <v>1945</v>
      </c>
      <c r="C1011" s="329"/>
      <c r="D1011" s="332" t="s">
        <v>47</v>
      </c>
      <c r="E1011" s="297" t="s">
        <v>1441</v>
      </c>
    </row>
    <row r="1012" spans="1:5" x14ac:dyDescent="0.25">
      <c r="A1012" s="327"/>
      <c r="B1012" s="330"/>
      <c r="C1012" s="331"/>
      <c r="D1012" s="333"/>
      <c r="E1012" s="298" t="s">
        <v>1442</v>
      </c>
    </row>
    <row r="1013" spans="1:5" x14ac:dyDescent="0.25">
      <c r="A1013" s="334" t="s">
        <v>1948</v>
      </c>
      <c r="B1013" s="336" t="s">
        <v>1945</v>
      </c>
      <c r="C1013" s="337"/>
      <c r="D1013" s="340" t="s">
        <v>47</v>
      </c>
      <c r="E1013" s="295" t="s">
        <v>1441</v>
      </c>
    </row>
    <row r="1014" spans="1:5" x14ac:dyDescent="0.25">
      <c r="A1014" s="335"/>
      <c r="B1014" s="338"/>
      <c r="C1014" s="339"/>
      <c r="D1014" s="341"/>
      <c r="E1014" s="296" t="s">
        <v>1442</v>
      </c>
    </row>
    <row r="1015" spans="1:5" x14ac:dyDescent="0.25">
      <c r="A1015" s="326" t="s">
        <v>1949</v>
      </c>
      <c r="B1015" s="328" t="s">
        <v>1945</v>
      </c>
      <c r="C1015" s="329"/>
      <c r="D1015" s="332" t="s">
        <v>47</v>
      </c>
      <c r="E1015" s="297" t="s">
        <v>1441</v>
      </c>
    </row>
    <row r="1016" spans="1:5" x14ac:dyDescent="0.25">
      <c r="A1016" s="327"/>
      <c r="B1016" s="330"/>
      <c r="C1016" s="331"/>
      <c r="D1016" s="333"/>
      <c r="E1016" s="298" t="s">
        <v>1442</v>
      </c>
    </row>
    <row r="1017" spans="1:5" x14ac:dyDescent="0.25">
      <c r="A1017" s="334" t="s">
        <v>1950</v>
      </c>
      <c r="B1017" s="336" t="s">
        <v>1945</v>
      </c>
      <c r="C1017" s="337"/>
      <c r="D1017" s="340" t="s">
        <v>47</v>
      </c>
      <c r="E1017" s="295" t="s">
        <v>1441</v>
      </c>
    </row>
    <row r="1018" spans="1:5" x14ac:dyDescent="0.25">
      <c r="A1018" s="335"/>
      <c r="B1018" s="338"/>
      <c r="C1018" s="339"/>
      <c r="D1018" s="341"/>
      <c r="E1018" s="296" t="s">
        <v>1442</v>
      </c>
    </row>
    <row r="1019" spans="1:5" x14ac:dyDescent="0.25">
      <c r="A1019" s="326" t="s">
        <v>1951</v>
      </c>
      <c r="B1019" s="328" t="s">
        <v>1945</v>
      </c>
      <c r="C1019" s="329"/>
      <c r="D1019" s="332" t="s">
        <v>47</v>
      </c>
      <c r="E1019" s="297" t="s">
        <v>1441</v>
      </c>
    </row>
    <row r="1020" spans="1:5" x14ac:dyDescent="0.25">
      <c r="A1020" s="327"/>
      <c r="B1020" s="330"/>
      <c r="C1020" s="331"/>
      <c r="D1020" s="333"/>
      <c r="E1020" s="298" t="s">
        <v>1442</v>
      </c>
    </row>
    <row r="1021" spans="1:5" x14ac:dyDescent="0.25">
      <c r="A1021" s="334" t="s">
        <v>1952</v>
      </c>
      <c r="B1021" s="336" t="s">
        <v>1945</v>
      </c>
      <c r="C1021" s="337"/>
      <c r="D1021" s="340" t="s">
        <v>47</v>
      </c>
      <c r="E1021" s="295" t="s">
        <v>1441</v>
      </c>
    </row>
    <row r="1022" spans="1:5" x14ac:dyDescent="0.25">
      <c r="A1022" s="335"/>
      <c r="B1022" s="338"/>
      <c r="C1022" s="339"/>
      <c r="D1022" s="341"/>
      <c r="E1022" s="296" t="s">
        <v>1442</v>
      </c>
    </row>
    <row r="1023" spans="1:5" x14ac:dyDescent="0.25">
      <c r="A1023" s="326" t="s">
        <v>1953</v>
      </c>
      <c r="B1023" s="328" t="s">
        <v>1945</v>
      </c>
      <c r="C1023" s="329"/>
      <c r="D1023" s="332" t="s">
        <v>47</v>
      </c>
      <c r="E1023" s="297" t="s">
        <v>1441</v>
      </c>
    </row>
    <row r="1024" spans="1:5" x14ac:dyDescent="0.25">
      <c r="A1024" s="327"/>
      <c r="B1024" s="330"/>
      <c r="C1024" s="331"/>
      <c r="D1024" s="333"/>
      <c r="E1024" s="298" t="s">
        <v>1442</v>
      </c>
    </row>
    <row r="1025" spans="1:5" x14ac:dyDescent="0.25">
      <c r="A1025" s="334" t="s">
        <v>1954</v>
      </c>
      <c r="B1025" s="336" t="s">
        <v>1955</v>
      </c>
      <c r="C1025" s="337"/>
      <c r="D1025" s="340" t="s">
        <v>47</v>
      </c>
      <c r="E1025" s="295" t="s">
        <v>1441</v>
      </c>
    </row>
    <row r="1026" spans="1:5" x14ac:dyDescent="0.25">
      <c r="A1026" s="335"/>
      <c r="B1026" s="338"/>
      <c r="C1026" s="339"/>
      <c r="D1026" s="341"/>
      <c r="E1026" s="296" t="s">
        <v>1442</v>
      </c>
    </row>
    <row r="1027" spans="1:5" x14ac:dyDescent="0.25">
      <c r="A1027" s="326" t="s">
        <v>1956</v>
      </c>
      <c r="B1027" s="328" t="s">
        <v>1955</v>
      </c>
      <c r="C1027" s="329"/>
      <c r="D1027" s="332" t="s">
        <v>47</v>
      </c>
      <c r="E1027" s="297" t="s">
        <v>1441</v>
      </c>
    </row>
    <row r="1028" spans="1:5" x14ac:dyDescent="0.25">
      <c r="A1028" s="327"/>
      <c r="B1028" s="330"/>
      <c r="C1028" s="331"/>
      <c r="D1028" s="333"/>
      <c r="E1028" s="298" t="s">
        <v>1442</v>
      </c>
    </row>
    <row r="1029" spans="1:5" x14ac:dyDescent="0.25">
      <c r="A1029" s="334" t="s">
        <v>1957</v>
      </c>
      <c r="B1029" s="336" t="s">
        <v>1955</v>
      </c>
      <c r="C1029" s="337"/>
      <c r="D1029" s="340" t="s">
        <v>47</v>
      </c>
      <c r="E1029" s="295" t="s">
        <v>1441</v>
      </c>
    </row>
    <row r="1030" spans="1:5" x14ac:dyDescent="0.25">
      <c r="A1030" s="335"/>
      <c r="B1030" s="338"/>
      <c r="C1030" s="339"/>
      <c r="D1030" s="341"/>
      <c r="E1030" s="296" t="s">
        <v>1442</v>
      </c>
    </row>
    <row r="1031" spans="1:5" x14ac:dyDescent="0.25">
      <c r="A1031" s="326" t="s">
        <v>1958</v>
      </c>
      <c r="B1031" s="328" t="s">
        <v>1955</v>
      </c>
      <c r="C1031" s="329"/>
      <c r="D1031" s="332" t="s">
        <v>47</v>
      </c>
      <c r="E1031" s="297" t="s">
        <v>1441</v>
      </c>
    </row>
    <row r="1032" spans="1:5" x14ac:dyDescent="0.25">
      <c r="A1032" s="327"/>
      <c r="B1032" s="330"/>
      <c r="C1032" s="331"/>
      <c r="D1032" s="333"/>
      <c r="E1032" s="298" t="s">
        <v>1442</v>
      </c>
    </row>
    <row r="1033" spans="1:5" x14ac:dyDescent="0.25">
      <c r="A1033" s="334" t="s">
        <v>1959</v>
      </c>
      <c r="B1033" s="336" t="s">
        <v>1955</v>
      </c>
      <c r="C1033" s="337"/>
      <c r="D1033" s="340" t="s">
        <v>47</v>
      </c>
      <c r="E1033" s="295" t="s">
        <v>1441</v>
      </c>
    </row>
    <row r="1034" spans="1:5" x14ac:dyDescent="0.25">
      <c r="A1034" s="335"/>
      <c r="B1034" s="338"/>
      <c r="C1034" s="339"/>
      <c r="D1034" s="341"/>
      <c r="E1034" s="296" t="s">
        <v>1442</v>
      </c>
    </row>
    <row r="1035" spans="1:5" x14ac:dyDescent="0.25">
      <c r="A1035" s="326" t="s">
        <v>1960</v>
      </c>
      <c r="B1035" s="328" t="s">
        <v>1955</v>
      </c>
      <c r="C1035" s="329"/>
      <c r="D1035" s="332" t="s">
        <v>47</v>
      </c>
      <c r="E1035" s="297" t="s">
        <v>1441</v>
      </c>
    </row>
    <row r="1036" spans="1:5" x14ac:dyDescent="0.25">
      <c r="A1036" s="327"/>
      <c r="B1036" s="330"/>
      <c r="C1036" s="331"/>
      <c r="D1036" s="333"/>
      <c r="E1036" s="298" t="s">
        <v>1442</v>
      </c>
    </row>
    <row r="1037" spans="1:5" x14ac:dyDescent="0.25">
      <c r="A1037" s="334" t="s">
        <v>1961</v>
      </c>
      <c r="B1037" s="336" t="s">
        <v>1955</v>
      </c>
      <c r="C1037" s="337"/>
      <c r="D1037" s="340" t="s">
        <v>47</v>
      </c>
      <c r="E1037" s="295" t="s">
        <v>1441</v>
      </c>
    </row>
    <row r="1038" spans="1:5" x14ac:dyDescent="0.25">
      <c r="A1038" s="335"/>
      <c r="B1038" s="338"/>
      <c r="C1038" s="339"/>
      <c r="D1038" s="341"/>
      <c r="E1038" s="296" t="s">
        <v>1442</v>
      </c>
    </row>
    <row r="1039" spans="1:5" x14ac:dyDescent="0.25">
      <c r="A1039" s="326" t="s">
        <v>1962</v>
      </c>
      <c r="B1039" s="328" t="s">
        <v>1955</v>
      </c>
      <c r="C1039" s="329"/>
      <c r="D1039" s="332" t="s">
        <v>47</v>
      </c>
      <c r="E1039" s="297" t="s">
        <v>1441</v>
      </c>
    </row>
    <row r="1040" spans="1:5" x14ac:dyDescent="0.25">
      <c r="A1040" s="327"/>
      <c r="B1040" s="330"/>
      <c r="C1040" s="331"/>
      <c r="D1040" s="333"/>
      <c r="E1040" s="298" t="s">
        <v>1442</v>
      </c>
    </row>
    <row r="1041" spans="1:5" x14ac:dyDescent="0.25">
      <c r="A1041" s="334" t="s">
        <v>1963</v>
      </c>
      <c r="B1041" s="336" t="s">
        <v>1955</v>
      </c>
      <c r="C1041" s="337"/>
      <c r="D1041" s="340" t="s">
        <v>47</v>
      </c>
      <c r="E1041" s="295" t="s">
        <v>1441</v>
      </c>
    </row>
    <row r="1042" spans="1:5" x14ac:dyDescent="0.25">
      <c r="A1042" s="335"/>
      <c r="B1042" s="338"/>
      <c r="C1042" s="339"/>
      <c r="D1042" s="341"/>
      <c r="E1042" s="296" t="s">
        <v>1442</v>
      </c>
    </row>
    <row r="1043" spans="1:5" x14ac:dyDescent="0.25">
      <c r="A1043" s="326" t="s">
        <v>1964</v>
      </c>
      <c r="B1043" s="328" t="s">
        <v>1955</v>
      </c>
      <c r="C1043" s="329"/>
      <c r="D1043" s="332" t="s">
        <v>47</v>
      </c>
      <c r="E1043" s="297" t="s">
        <v>1441</v>
      </c>
    </row>
    <row r="1044" spans="1:5" x14ac:dyDescent="0.25">
      <c r="A1044" s="327"/>
      <c r="B1044" s="330"/>
      <c r="C1044" s="331"/>
      <c r="D1044" s="333"/>
      <c r="E1044" s="298" t="s">
        <v>1442</v>
      </c>
    </row>
    <row r="1045" spans="1:5" x14ac:dyDescent="0.25">
      <c r="A1045" s="334" t="s">
        <v>1965</v>
      </c>
      <c r="B1045" s="336" t="s">
        <v>1955</v>
      </c>
      <c r="C1045" s="337"/>
      <c r="D1045" s="340" t="s">
        <v>47</v>
      </c>
      <c r="E1045" s="295" t="s">
        <v>1441</v>
      </c>
    </row>
    <row r="1046" spans="1:5" x14ac:dyDescent="0.25">
      <c r="A1046" s="335"/>
      <c r="B1046" s="338"/>
      <c r="C1046" s="339"/>
      <c r="D1046" s="341"/>
      <c r="E1046" s="296" t="s">
        <v>1442</v>
      </c>
    </row>
    <row r="1047" spans="1:5" x14ac:dyDescent="0.25">
      <c r="A1047" s="326" t="s">
        <v>1966</v>
      </c>
      <c r="B1047" s="328" t="s">
        <v>1955</v>
      </c>
      <c r="C1047" s="329"/>
      <c r="D1047" s="332" t="s">
        <v>47</v>
      </c>
      <c r="E1047" s="297" t="s">
        <v>1441</v>
      </c>
    </row>
    <row r="1048" spans="1:5" x14ac:dyDescent="0.25">
      <c r="A1048" s="327"/>
      <c r="B1048" s="330"/>
      <c r="C1048" s="331"/>
      <c r="D1048" s="333"/>
      <c r="E1048" s="298" t="s">
        <v>1442</v>
      </c>
    </row>
    <row r="1049" spans="1:5" x14ac:dyDescent="0.25">
      <c r="A1049" s="334" t="s">
        <v>1967</v>
      </c>
      <c r="B1049" s="336" t="s">
        <v>1955</v>
      </c>
      <c r="C1049" s="337"/>
      <c r="D1049" s="340" t="s">
        <v>47</v>
      </c>
      <c r="E1049" s="295" t="s">
        <v>1441</v>
      </c>
    </row>
    <row r="1050" spans="1:5" x14ac:dyDescent="0.25">
      <c r="A1050" s="335"/>
      <c r="B1050" s="338"/>
      <c r="C1050" s="339"/>
      <c r="D1050" s="341"/>
      <c r="E1050" s="296" t="s">
        <v>1442</v>
      </c>
    </row>
    <row r="1051" spans="1:5" x14ac:dyDescent="0.25">
      <c r="A1051" s="326" t="s">
        <v>1968</v>
      </c>
      <c r="B1051" s="328" t="s">
        <v>1955</v>
      </c>
      <c r="C1051" s="329"/>
      <c r="D1051" s="332" t="s">
        <v>47</v>
      </c>
      <c r="E1051" s="297" t="s">
        <v>1441</v>
      </c>
    </row>
    <row r="1052" spans="1:5" x14ac:dyDescent="0.25">
      <c r="A1052" s="327"/>
      <c r="B1052" s="330"/>
      <c r="C1052" s="331"/>
      <c r="D1052" s="333"/>
      <c r="E1052" s="298" t="s">
        <v>1442</v>
      </c>
    </row>
    <row r="1053" spans="1:5" x14ac:dyDescent="0.25">
      <c r="A1053" s="334" t="s">
        <v>1969</v>
      </c>
      <c r="B1053" s="336" t="s">
        <v>1955</v>
      </c>
      <c r="C1053" s="337"/>
      <c r="D1053" s="340" t="s">
        <v>47</v>
      </c>
      <c r="E1053" s="295" t="s">
        <v>1441</v>
      </c>
    </row>
    <row r="1054" spans="1:5" x14ac:dyDescent="0.25">
      <c r="A1054" s="335"/>
      <c r="B1054" s="338"/>
      <c r="C1054" s="339"/>
      <c r="D1054" s="341"/>
      <c r="E1054" s="296" t="s">
        <v>1442</v>
      </c>
    </row>
    <row r="1055" spans="1:5" x14ac:dyDescent="0.25">
      <c r="A1055" s="326" t="s">
        <v>1970</v>
      </c>
      <c r="B1055" s="328" t="s">
        <v>1955</v>
      </c>
      <c r="C1055" s="329"/>
      <c r="D1055" s="332" t="s">
        <v>47</v>
      </c>
      <c r="E1055" s="297" t="s">
        <v>1441</v>
      </c>
    </row>
    <row r="1056" spans="1:5" x14ac:dyDescent="0.25">
      <c r="A1056" s="327"/>
      <c r="B1056" s="330"/>
      <c r="C1056" s="331"/>
      <c r="D1056" s="333"/>
      <c r="E1056" s="298" t="s">
        <v>1442</v>
      </c>
    </row>
    <row r="1057" spans="1:5" x14ac:dyDescent="0.25">
      <c r="A1057" s="334" t="s">
        <v>1971</v>
      </c>
      <c r="B1057" s="336" t="s">
        <v>1955</v>
      </c>
      <c r="C1057" s="337"/>
      <c r="D1057" s="340" t="s">
        <v>47</v>
      </c>
      <c r="E1057" s="295" t="s">
        <v>1441</v>
      </c>
    </row>
    <row r="1058" spans="1:5" x14ac:dyDescent="0.25">
      <c r="A1058" s="335"/>
      <c r="B1058" s="338"/>
      <c r="C1058" s="339"/>
      <c r="D1058" s="341"/>
      <c r="E1058" s="296" t="s">
        <v>1442</v>
      </c>
    </row>
    <row r="1059" spans="1:5" x14ac:dyDescent="0.25">
      <c r="A1059" s="326" t="s">
        <v>1972</v>
      </c>
      <c r="B1059" s="328" t="s">
        <v>1955</v>
      </c>
      <c r="C1059" s="329"/>
      <c r="D1059" s="332" t="s">
        <v>47</v>
      </c>
      <c r="E1059" s="297" t="s">
        <v>1441</v>
      </c>
    </row>
    <row r="1060" spans="1:5" x14ac:dyDescent="0.25">
      <c r="A1060" s="327"/>
      <c r="B1060" s="330"/>
      <c r="C1060" s="331"/>
      <c r="D1060" s="333"/>
      <c r="E1060" s="298" t="s">
        <v>1442</v>
      </c>
    </row>
    <row r="1061" spans="1:5" x14ac:dyDescent="0.25">
      <c r="A1061" s="334" t="s">
        <v>1973</v>
      </c>
      <c r="B1061" s="336" t="s">
        <v>1955</v>
      </c>
      <c r="C1061" s="337"/>
      <c r="D1061" s="340" t="s">
        <v>47</v>
      </c>
      <c r="E1061" s="295" t="s">
        <v>1441</v>
      </c>
    </row>
    <row r="1062" spans="1:5" x14ac:dyDescent="0.25">
      <c r="A1062" s="335"/>
      <c r="B1062" s="338"/>
      <c r="C1062" s="339"/>
      <c r="D1062" s="341"/>
      <c r="E1062" s="296" t="s">
        <v>1442</v>
      </c>
    </row>
    <row r="1063" spans="1:5" x14ac:dyDescent="0.25">
      <c r="A1063" s="326" t="s">
        <v>1974</v>
      </c>
      <c r="B1063" s="328" t="s">
        <v>1975</v>
      </c>
      <c r="C1063" s="329"/>
      <c r="D1063" s="332" t="s">
        <v>47</v>
      </c>
      <c r="E1063" s="297" t="s">
        <v>1441</v>
      </c>
    </row>
    <row r="1064" spans="1:5" x14ac:dyDescent="0.25">
      <c r="A1064" s="327"/>
      <c r="B1064" s="330"/>
      <c r="C1064" s="331"/>
      <c r="D1064" s="333"/>
      <c r="E1064" s="298" t="s">
        <v>1442</v>
      </c>
    </row>
    <row r="1065" spans="1:5" x14ac:dyDescent="0.25">
      <c r="A1065" s="334" t="s">
        <v>1976</v>
      </c>
      <c r="B1065" s="336" t="s">
        <v>1975</v>
      </c>
      <c r="C1065" s="337"/>
      <c r="D1065" s="340" t="s">
        <v>47</v>
      </c>
      <c r="E1065" s="295" t="s">
        <v>1441</v>
      </c>
    </row>
    <row r="1066" spans="1:5" x14ac:dyDescent="0.25">
      <c r="A1066" s="335"/>
      <c r="B1066" s="338"/>
      <c r="C1066" s="339"/>
      <c r="D1066" s="341"/>
      <c r="E1066" s="296" t="s">
        <v>1442</v>
      </c>
    </row>
    <row r="1067" spans="1:5" x14ac:dyDescent="0.25">
      <c r="A1067" s="326" t="s">
        <v>1977</v>
      </c>
      <c r="B1067" s="328" t="s">
        <v>1975</v>
      </c>
      <c r="C1067" s="329"/>
      <c r="D1067" s="332" t="s">
        <v>47</v>
      </c>
      <c r="E1067" s="297" t="s">
        <v>1441</v>
      </c>
    </row>
    <row r="1068" spans="1:5" x14ac:dyDescent="0.25">
      <c r="A1068" s="327"/>
      <c r="B1068" s="330"/>
      <c r="C1068" s="331"/>
      <c r="D1068" s="333"/>
      <c r="E1068" s="298" t="s">
        <v>1442</v>
      </c>
    </row>
    <row r="1069" spans="1:5" x14ac:dyDescent="0.25">
      <c r="A1069" s="334" t="s">
        <v>1928</v>
      </c>
      <c r="B1069" s="336" t="s">
        <v>1975</v>
      </c>
      <c r="C1069" s="337"/>
      <c r="D1069" s="340" t="s">
        <v>47</v>
      </c>
      <c r="E1069" s="295" t="s">
        <v>1441</v>
      </c>
    </row>
    <row r="1070" spans="1:5" x14ac:dyDescent="0.25">
      <c r="A1070" s="335"/>
      <c r="B1070" s="338"/>
      <c r="C1070" s="339"/>
      <c r="D1070" s="341"/>
      <c r="E1070" s="296" t="s">
        <v>1442</v>
      </c>
    </row>
    <row r="1071" spans="1:5" x14ac:dyDescent="0.25">
      <c r="A1071" s="326" t="s">
        <v>1978</v>
      </c>
      <c r="B1071" s="328" t="s">
        <v>1979</v>
      </c>
      <c r="C1071" s="329"/>
      <c r="D1071" s="332" t="s">
        <v>47</v>
      </c>
      <c r="E1071" s="297" t="s">
        <v>1441</v>
      </c>
    </row>
    <row r="1072" spans="1:5" x14ac:dyDescent="0.25">
      <c r="A1072" s="327"/>
      <c r="B1072" s="330"/>
      <c r="C1072" s="331"/>
      <c r="D1072" s="333"/>
      <c r="E1072" s="298" t="s">
        <v>1442</v>
      </c>
    </row>
    <row r="1073" spans="1:5" x14ac:dyDescent="0.25">
      <c r="A1073" s="334" t="s">
        <v>1980</v>
      </c>
      <c r="B1073" s="336" t="s">
        <v>1979</v>
      </c>
      <c r="C1073" s="337"/>
      <c r="D1073" s="340" t="s">
        <v>47</v>
      </c>
      <c r="E1073" s="295" t="s">
        <v>1441</v>
      </c>
    </row>
    <row r="1074" spans="1:5" x14ac:dyDescent="0.25">
      <c r="A1074" s="335"/>
      <c r="B1074" s="338"/>
      <c r="C1074" s="339"/>
      <c r="D1074" s="341"/>
      <c r="E1074" s="296" t="s">
        <v>1442</v>
      </c>
    </row>
    <row r="1075" spans="1:5" x14ac:dyDescent="0.25">
      <c r="A1075" s="326" t="s">
        <v>1981</v>
      </c>
      <c r="B1075" s="328" t="s">
        <v>1979</v>
      </c>
      <c r="C1075" s="329"/>
      <c r="D1075" s="332" t="s">
        <v>47</v>
      </c>
      <c r="E1075" s="297" t="s">
        <v>1441</v>
      </c>
    </row>
    <row r="1076" spans="1:5" x14ac:dyDescent="0.25">
      <c r="A1076" s="327"/>
      <c r="B1076" s="330"/>
      <c r="C1076" s="331"/>
      <c r="D1076" s="333"/>
      <c r="E1076" s="298" t="s">
        <v>1442</v>
      </c>
    </row>
    <row r="1077" spans="1:5" x14ac:dyDescent="0.25">
      <c r="A1077" s="334" t="s">
        <v>1982</v>
      </c>
      <c r="B1077" s="336" t="s">
        <v>1979</v>
      </c>
      <c r="C1077" s="337"/>
      <c r="D1077" s="340" t="s">
        <v>47</v>
      </c>
      <c r="E1077" s="295" t="s">
        <v>1441</v>
      </c>
    </row>
    <row r="1078" spans="1:5" x14ac:dyDescent="0.25">
      <c r="A1078" s="335"/>
      <c r="B1078" s="338"/>
      <c r="C1078" s="339"/>
      <c r="D1078" s="341"/>
      <c r="E1078" s="296" t="s">
        <v>1442</v>
      </c>
    </row>
    <row r="1079" spans="1:5" x14ac:dyDescent="0.25">
      <c r="A1079" s="326" t="s">
        <v>1983</v>
      </c>
      <c r="B1079" s="328" t="s">
        <v>1984</v>
      </c>
      <c r="C1079" s="329"/>
      <c r="D1079" s="332" t="s">
        <v>47</v>
      </c>
      <c r="E1079" s="297" t="s">
        <v>1441</v>
      </c>
    </row>
    <row r="1080" spans="1:5" x14ac:dyDescent="0.25">
      <c r="A1080" s="327"/>
      <c r="B1080" s="330"/>
      <c r="C1080" s="331"/>
      <c r="D1080" s="333"/>
      <c r="E1080" s="298" t="s">
        <v>1442</v>
      </c>
    </row>
    <row r="1081" spans="1:5" x14ac:dyDescent="0.25">
      <c r="A1081" s="334" t="s">
        <v>1985</v>
      </c>
      <c r="B1081" s="336" t="s">
        <v>1984</v>
      </c>
      <c r="C1081" s="337"/>
      <c r="D1081" s="340" t="s">
        <v>47</v>
      </c>
      <c r="E1081" s="295" t="s">
        <v>1441</v>
      </c>
    </row>
    <row r="1082" spans="1:5" x14ac:dyDescent="0.25">
      <c r="A1082" s="335"/>
      <c r="B1082" s="338"/>
      <c r="C1082" s="339"/>
      <c r="D1082" s="341"/>
      <c r="E1082" s="296" t="s">
        <v>1442</v>
      </c>
    </row>
    <row r="1083" spans="1:5" x14ac:dyDescent="0.25">
      <c r="A1083" s="326" t="s">
        <v>1986</v>
      </c>
      <c r="B1083" s="328" t="s">
        <v>1984</v>
      </c>
      <c r="C1083" s="329"/>
      <c r="D1083" s="332" t="s">
        <v>47</v>
      </c>
      <c r="E1083" s="297" t="s">
        <v>1441</v>
      </c>
    </row>
    <row r="1084" spans="1:5" x14ac:dyDescent="0.25">
      <c r="A1084" s="327"/>
      <c r="B1084" s="330"/>
      <c r="C1084" s="331"/>
      <c r="D1084" s="333"/>
      <c r="E1084" s="298" t="s">
        <v>1442</v>
      </c>
    </row>
    <row r="1085" spans="1:5" x14ac:dyDescent="0.25">
      <c r="A1085" s="334" t="s">
        <v>1987</v>
      </c>
      <c r="B1085" s="336" t="s">
        <v>1984</v>
      </c>
      <c r="C1085" s="337"/>
      <c r="D1085" s="340" t="s">
        <v>47</v>
      </c>
      <c r="E1085" s="295" t="s">
        <v>1441</v>
      </c>
    </row>
    <row r="1086" spans="1:5" x14ac:dyDescent="0.25">
      <c r="A1086" s="335"/>
      <c r="B1086" s="338"/>
      <c r="C1086" s="339"/>
      <c r="D1086" s="341"/>
      <c r="E1086" s="296" t="s">
        <v>1442</v>
      </c>
    </row>
    <row r="1087" spans="1:5" x14ac:dyDescent="0.25">
      <c r="A1087" s="326" t="s">
        <v>1988</v>
      </c>
      <c r="B1087" s="328" t="s">
        <v>1984</v>
      </c>
      <c r="C1087" s="329"/>
      <c r="D1087" s="332" t="s">
        <v>47</v>
      </c>
      <c r="E1087" s="297" t="s">
        <v>1441</v>
      </c>
    </row>
    <row r="1088" spans="1:5" x14ac:dyDescent="0.25">
      <c r="A1088" s="327"/>
      <c r="B1088" s="330"/>
      <c r="C1088" s="331"/>
      <c r="D1088" s="333"/>
      <c r="E1088" s="298" t="s">
        <v>1442</v>
      </c>
    </row>
    <row r="1089" spans="1:5" x14ac:dyDescent="0.25">
      <c r="A1089" s="334" t="s">
        <v>1989</v>
      </c>
      <c r="B1089" s="336" t="s">
        <v>1990</v>
      </c>
      <c r="C1089" s="337"/>
      <c r="D1089" s="340" t="s">
        <v>47</v>
      </c>
      <c r="E1089" s="295" t="s">
        <v>1441</v>
      </c>
    </row>
    <row r="1090" spans="1:5" x14ac:dyDescent="0.25">
      <c r="A1090" s="335"/>
      <c r="B1090" s="338"/>
      <c r="C1090" s="339"/>
      <c r="D1090" s="341"/>
      <c r="E1090" s="296" t="s">
        <v>1442</v>
      </c>
    </row>
    <row r="1091" spans="1:5" x14ac:dyDescent="0.25">
      <c r="A1091" s="326" t="s">
        <v>1559</v>
      </c>
      <c r="B1091" s="328" t="s">
        <v>1990</v>
      </c>
      <c r="C1091" s="329"/>
      <c r="D1091" s="332" t="s">
        <v>47</v>
      </c>
      <c r="E1091" s="297" t="s">
        <v>1441</v>
      </c>
    </row>
    <row r="1092" spans="1:5" x14ac:dyDescent="0.25">
      <c r="A1092" s="327"/>
      <c r="B1092" s="330"/>
      <c r="C1092" s="331"/>
      <c r="D1092" s="333"/>
      <c r="E1092" s="298" t="s">
        <v>1442</v>
      </c>
    </row>
    <row r="1093" spans="1:5" x14ac:dyDescent="0.25">
      <c r="A1093" s="334" t="s">
        <v>1991</v>
      </c>
      <c r="B1093" s="336" t="s">
        <v>1990</v>
      </c>
      <c r="C1093" s="337"/>
      <c r="D1093" s="340" t="s">
        <v>47</v>
      </c>
      <c r="E1093" s="295" t="s">
        <v>1441</v>
      </c>
    </row>
    <row r="1094" spans="1:5" x14ac:dyDescent="0.25">
      <c r="A1094" s="335"/>
      <c r="B1094" s="338"/>
      <c r="C1094" s="339"/>
      <c r="D1094" s="341"/>
      <c r="E1094" s="296" t="s">
        <v>1442</v>
      </c>
    </row>
    <row r="1095" spans="1:5" x14ac:dyDescent="0.25">
      <c r="A1095" s="326" t="s">
        <v>1992</v>
      </c>
      <c r="B1095" s="328" t="s">
        <v>1990</v>
      </c>
      <c r="C1095" s="329"/>
      <c r="D1095" s="332" t="s">
        <v>47</v>
      </c>
      <c r="E1095" s="297" t="s">
        <v>1441</v>
      </c>
    </row>
    <row r="1096" spans="1:5" x14ac:dyDescent="0.25">
      <c r="A1096" s="327"/>
      <c r="B1096" s="330"/>
      <c r="C1096" s="331"/>
      <c r="D1096" s="333"/>
      <c r="E1096" s="298" t="s">
        <v>1442</v>
      </c>
    </row>
    <row r="1097" spans="1:5" x14ac:dyDescent="0.25">
      <c r="A1097" s="334" t="s">
        <v>1993</v>
      </c>
      <c r="B1097" s="336" t="s">
        <v>1990</v>
      </c>
      <c r="C1097" s="337"/>
      <c r="D1097" s="340" t="s">
        <v>47</v>
      </c>
      <c r="E1097" s="295" t="s">
        <v>1441</v>
      </c>
    </row>
    <row r="1098" spans="1:5" x14ac:dyDescent="0.25">
      <c r="A1098" s="335"/>
      <c r="B1098" s="338"/>
      <c r="C1098" s="339"/>
      <c r="D1098" s="341"/>
      <c r="E1098" s="296" t="s">
        <v>1442</v>
      </c>
    </row>
    <row r="1099" spans="1:5" x14ac:dyDescent="0.25">
      <c r="A1099" s="326" t="s">
        <v>1994</v>
      </c>
      <c r="B1099" s="328" t="s">
        <v>1990</v>
      </c>
      <c r="C1099" s="329"/>
      <c r="D1099" s="332" t="s">
        <v>47</v>
      </c>
      <c r="E1099" s="297" t="s">
        <v>1441</v>
      </c>
    </row>
    <row r="1100" spans="1:5" x14ac:dyDescent="0.25">
      <c r="A1100" s="327"/>
      <c r="B1100" s="330"/>
      <c r="C1100" s="331"/>
      <c r="D1100" s="333"/>
      <c r="E1100" s="298" t="s">
        <v>1442</v>
      </c>
    </row>
    <row r="1101" spans="1:5" x14ac:dyDescent="0.25">
      <c r="A1101" s="334" t="s">
        <v>1995</v>
      </c>
      <c r="B1101" s="336" t="s">
        <v>1996</v>
      </c>
      <c r="C1101" s="337"/>
      <c r="D1101" s="340" t="s">
        <v>47</v>
      </c>
      <c r="E1101" s="295" t="s">
        <v>1441</v>
      </c>
    </row>
    <row r="1102" spans="1:5" x14ac:dyDescent="0.25">
      <c r="A1102" s="335"/>
      <c r="B1102" s="338"/>
      <c r="C1102" s="339"/>
      <c r="D1102" s="341"/>
      <c r="E1102" s="296" t="s">
        <v>1442</v>
      </c>
    </row>
    <row r="1103" spans="1:5" x14ac:dyDescent="0.25">
      <c r="A1103" s="326" t="s">
        <v>1997</v>
      </c>
      <c r="B1103" s="328" t="s">
        <v>1996</v>
      </c>
      <c r="C1103" s="329"/>
      <c r="D1103" s="332" t="s">
        <v>47</v>
      </c>
      <c r="E1103" s="297" t="s">
        <v>1441</v>
      </c>
    </row>
    <row r="1104" spans="1:5" x14ac:dyDescent="0.25">
      <c r="A1104" s="327"/>
      <c r="B1104" s="330"/>
      <c r="C1104" s="331"/>
      <c r="D1104" s="333"/>
      <c r="E1104" s="298" t="s">
        <v>1442</v>
      </c>
    </row>
    <row r="1105" spans="1:5" x14ac:dyDescent="0.25">
      <c r="A1105" s="334" t="s">
        <v>1998</v>
      </c>
      <c r="B1105" s="336" t="s">
        <v>1996</v>
      </c>
      <c r="C1105" s="337"/>
      <c r="D1105" s="340" t="s">
        <v>47</v>
      </c>
      <c r="E1105" s="295" t="s">
        <v>1441</v>
      </c>
    </row>
    <row r="1106" spans="1:5" x14ac:dyDescent="0.25">
      <c r="A1106" s="335"/>
      <c r="B1106" s="338"/>
      <c r="C1106" s="339"/>
      <c r="D1106" s="341"/>
      <c r="E1106" s="296" t="s">
        <v>1442</v>
      </c>
    </row>
    <row r="1107" spans="1:5" x14ac:dyDescent="0.25">
      <c r="A1107" s="326" t="s">
        <v>1999</v>
      </c>
      <c r="B1107" s="328" t="s">
        <v>1996</v>
      </c>
      <c r="C1107" s="329"/>
      <c r="D1107" s="332" t="s">
        <v>47</v>
      </c>
      <c r="E1107" s="297" t="s">
        <v>1441</v>
      </c>
    </row>
    <row r="1108" spans="1:5" x14ac:dyDescent="0.25">
      <c r="A1108" s="327"/>
      <c r="B1108" s="330"/>
      <c r="C1108" s="331"/>
      <c r="D1108" s="333"/>
      <c r="E1108" s="298" t="s">
        <v>1442</v>
      </c>
    </row>
    <row r="1109" spans="1:5" x14ac:dyDescent="0.25">
      <c r="A1109" s="334" t="s">
        <v>2000</v>
      </c>
      <c r="B1109" s="336" t="s">
        <v>1996</v>
      </c>
      <c r="C1109" s="337"/>
      <c r="D1109" s="340" t="s">
        <v>47</v>
      </c>
      <c r="E1109" s="295" t="s">
        <v>1441</v>
      </c>
    </row>
    <row r="1110" spans="1:5" x14ac:dyDescent="0.25">
      <c r="A1110" s="335"/>
      <c r="B1110" s="338"/>
      <c r="C1110" s="339"/>
      <c r="D1110" s="341"/>
      <c r="E1110" s="296" t="s">
        <v>1442</v>
      </c>
    </row>
    <row r="1111" spans="1:5" x14ac:dyDescent="0.25">
      <c r="A1111" s="326" t="s">
        <v>2001</v>
      </c>
      <c r="B1111" s="328" t="s">
        <v>1996</v>
      </c>
      <c r="C1111" s="329"/>
      <c r="D1111" s="332" t="s">
        <v>47</v>
      </c>
      <c r="E1111" s="297" t="s">
        <v>1441</v>
      </c>
    </row>
    <row r="1112" spans="1:5" x14ac:dyDescent="0.25">
      <c r="A1112" s="327"/>
      <c r="B1112" s="330"/>
      <c r="C1112" s="331"/>
      <c r="D1112" s="333"/>
      <c r="E1112" s="298" t="s">
        <v>1442</v>
      </c>
    </row>
    <row r="1113" spans="1:5" x14ac:dyDescent="0.25">
      <c r="A1113" s="334" t="s">
        <v>2002</v>
      </c>
      <c r="B1113" s="336" t="s">
        <v>1996</v>
      </c>
      <c r="C1113" s="337"/>
      <c r="D1113" s="340" t="s">
        <v>47</v>
      </c>
      <c r="E1113" s="295" t="s">
        <v>1441</v>
      </c>
    </row>
    <row r="1114" spans="1:5" x14ac:dyDescent="0.25">
      <c r="A1114" s="335"/>
      <c r="B1114" s="338"/>
      <c r="C1114" s="339"/>
      <c r="D1114" s="341"/>
      <c r="E1114" s="296" t="s">
        <v>1442</v>
      </c>
    </row>
    <row r="1115" spans="1:5" x14ac:dyDescent="0.25">
      <c r="A1115" s="326" t="s">
        <v>2003</v>
      </c>
      <c r="B1115" s="328" t="s">
        <v>2004</v>
      </c>
      <c r="C1115" s="329"/>
      <c r="D1115" s="332" t="s">
        <v>47</v>
      </c>
      <c r="E1115" s="297" t="s">
        <v>1441</v>
      </c>
    </row>
    <row r="1116" spans="1:5" x14ac:dyDescent="0.25">
      <c r="A1116" s="327"/>
      <c r="B1116" s="330"/>
      <c r="C1116" s="331"/>
      <c r="D1116" s="333"/>
      <c r="E1116" s="298" t="s">
        <v>1442</v>
      </c>
    </row>
    <row r="1117" spans="1:5" x14ac:dyDescent="0.25">
      <c r="A1117" s="334" t="s">
        <v>2005</v>
      </c>
      <c r="B1117" s="336" t="s">
        <v>2004</v>
      </c>
      <c r="C1117" s="337"/>
      <c r="D1117" s="340" t="s">
        <v>47</v>
      </c>
      <c r="E1117" s="295" t="s">
        <v>1441</v>
      </c>
    </row>
    <row r="1118" spans="1:5" x14ac:dyDescent="0.25">
      <c r="A1118" s="335"/>
      <c r="B1118" s="338"/>
      <c r="C1118" s="339"/>
      <c r="D1118" s="341"/>
      <c r="E1118" s="296" t="s">
        <v>1442</v>
      </c>
    </row>
    <row r="1119" spans="1:5" x14ac:dyDescent="0.25">
      <c r="A1119" s="326" t="s">
        <v>2006</v>
      </c>
      <c r="B1119" s="328" t="s">
        <v>2004</v>
      </c>
      <c r="C1119" s="329"/>
      <c r="D1119" s="332" t="s">
        <v>47</v>
      </c>
      <c r="E1119" s="297" t="s">
        <v>1441</v>
      </c>
    </row>
    <row r="1120" spans="1:5" x14ac:dyDescent="0.25">
      <c r="A1120" s="327"/>
      <c r="B1120" s="330"/>
      <c r="C1120" s="331"/>
      <c r="D1120" s="333"/>
      <c r="E1120" s="298" t="s">
        <v>1442</v>
      </c>
    </row>
    <row r="1121" spans="1:5" x14ac:dyDescent="0.25">
      <c r="A1121" s="334" t="s">
        <v>2007</v>
      </c>
      <c r="B1121" s="336" t="s">
        <v>2004</v>
      </c>
      <c r="C1121" s="337"/>
      <c r="D1121" s="340" t="s">
        <v>47</v>
      </c>
      <c r="E1121" s="295" t="s">
        <v>1441</v>
      </c>
    </row>
    <row r="1122" spans="1:5" x14ac:dyDescent="0.25">
      <c r="A1122" s="335"/>
      <c r="B1122" s="338"/>
      <c r="C1122" s="339"/>
      <c r="D1122" s="341"/>
      <c r="E1122" s="296" t="s">
        <v>1442</v>
      </c>
    </row>
    <row r="1123" spans="1:5" x14ac:dyDescent="0.25">
      <c r="A1123" s="326" t="s">
        <v>2008</v>
      </c>
      <c r="B1123" s="328" t="s">
        <v>2004</v>
      </c>
      <c r="C1123" s="329"/>
      <c r="D1123" s="332" t="s">
        <v>47</v>
      </c>
      <c r="E1123" s="297" t="s">
        <v>1441</v>
      </c>
    </row>
    <row r="1124" spans="1:5" x14ac:dyDescent="0.25">
      <c r="A1124" s="327"/>
      <c r="B1124" s="330"/>
      <c r="C1124" s="331"/>
      <c r="D1124" s="333"/>
      <c r="E1124" s="298" t="s">
        <v>1442</v>
      </c>
    </row>
    <row r="1125" spans="1:5" x14ac:dyDescent="0.25">
      <c r="A1125" s="334" t="s">
        <v>2009</v>
      </c>
      <c r="B1125" s="336" t="s">
        <v>2004</v>
      </c>
      <c r="C1125" s="337"/>
      <c r="D1125" s="340" t="s">
        <v>47</v>
      </c>
      <c r="E1125" s="295" t="s">
        <v>1441</v>
      </c>
    </row>
    <row r="1126" spans="1:5" x14ac:dyDescent="0.25">
      <c r="A1126" s="335"/>
      <c r="B1126" s="338"/>
      <c r="C1126" s="339"/>
      <c r="D1126" s="341"/>
      <c r="E1126" s="296" t="s">
        <v>1442</v>
      </c>
    </row>
    <row r="1127" spans="1:5" x14ac:dyDescent="0.25">
      <c r="A1127" s="326" t="s">
        <v>2010</v>
      </c>
      <c r="B1127" s="328" t="s">
        <v>2004</v>
      </c>
      <c r="C1127" s="329"/>
      <c r="D1127" s="332" t="s">
        <v>47</v>
      </c>
      <c r="E1127" s="297" t="s">
        <v>1441</v>
      </c>
    </row>
    <row r="1128" spans="1:5" x14ac:dyDescent="0.25">
      <c r="A1128" s="327"/>
      <c r="B1128" s="330"/>
      <c r="C1128" s="331"/>
      <c r="D1128" s="333"/>
      <c r="E1128" s="298" t="s">
        <v>1442</v>
      </c>
    </row>
    <row r="1129" spans="1:5" x14ac:dyDescent="0.25">
      <c r="A1129" s="334" t="s">
        <v>2011</v>
      </c>
      <c r="B1129" s="336" t="s">
        <v>2004</v>
      </c>
      <c r="C1129" s="337"/>
      <c r="D1129" s="340" t="s">
        <v>47</v>
      </c>
      <c r="E1129" s="295" t="s">
        <v>1441</v>
      </c>
    </row>
    <row r="1130" spans="1:5" x14ac:dyDescent="0.25">
      <c r="A1130" s="335"/>
      <c r="B1130" s="338"/>
      <c r="C1130" s="339"/>
      <c r="D1130" s="341"/>
      <c r="E1130" s="296" t="s">
        <v>1442</v>
      </c>
    </row>
    <row r="1131" spans="1:5" x14ac:dyDescent="0.25">
      <c r="A1131" s="326" t="s">
        <v>1851</v>
      </c>
      <c r="B1131" s="328"/>
      <c r="C1131" s="329"/>
      <c r="D1131" s="332" t="s">
        <v>47</v>
      </c>
      <c r="E1131" s="297" t="s">
        <v>1441</v>
      </c>
    </row>
    <row r="1132" spans="1:5" x14ac:dyDescent="0.25">
      <c r="A1132" s="327"/>
      <c r="B1132" s="330"/>
      <c r="C1132" s="331"/>
      <c r="D1132" s="333"/>
      <c r="E1132" s="298" t="s">
        <v>1442</v>
      </c>
    </row>
    <row r="1133" spans="1:5" x14ac:dyDescent="0.25">
      <c r="A1133" s="334" t="s">
        <v>1873</v>
      </c>
      <c r="B1133" s="336"/>
      <c r="C1133" s="337"/>
      <c r="D1133" s="340" t="s">
        <v>47</v>
      </c>
      <c r="E1133" s="295" t="s">
        <v>1441</v>
      </c>
    </row>
    <row r="1134" spans="1:5" x14ac:dyDescent="0.25">
      <c r="A1134" s="335"/>
      <c r="B1134" s="338"/>
      <c r="C1134" s="339"/>
      <c r="D1134" s="341"/>
      <c r="E1134" s="296" t="s">
        <v>1442</v>
      </c>
    </row>
    <row r="1135" spans="1:5" x14ac:dyDescent="0.25">
      <c r="A1135" s="326" t="s">
        <v>1879</v>
      </c>
      <c r="B1135" s="328"/>
      <c r="C1135" s="329"/>
      <c r="D1135" s="332" t="s">
        <v>47</v>
      </c>
      <c r="E1135" s="297" t="s">
        <v>1441</v>
      </c>
    </row>
    <row r="1136" spans="1:5" x14ac:dyDescent="0.25">
      <c r="A1136" s="327"/>
      <c r="B1136" s="330"/>
      <c r="C1136" s="331"/>
      <c r="D1136" s="333"/>
      <c r="E1136" s="298" t="s">
        <v>1442</v>
      </c>
    </row>
    <row r="1137" spans="1:5" x14ac:dyDescent="0.25">
      <c r="A1137" s="334" t="s">
        <v>1884</v>
      </c>
      <c r="B1137" s="336"/>
      <c r="C1137" s="337"/>
      <c r="D1137" s="340" t="s">
        <v>47</v>
      </c>
      <c r="E1137" s="295" t="s">
        <v>1441</v>
      </c>
    </row>
    <row r="1138" spans="1:5" x14ac:dyDescent="0.25">
      <c r="A1138" s="335"/>
      <c r="B1138" s="338"/>
      <c r="C1138" s="339"/>
      <c r="D1138" s="341"/>
      <c r="E1138" s="296" t="s">
        <v>1442</v>
      </c>
    </row>
    <row r="1139" spans="1:5" x14ac:dyDescent="0.25">
      <c r="A1139" s="326" t="s">
        <v>1895</v>
      </c>
      <c r="B1139" s="328"/>
      <c r="C1139" s="329"/>
      <c r="D1139" s="332" t="s">
        <v>47</v>
      </c>
      <c r="E1139" s="297" t="s">
        <v>1441</v>
      </c>
    </row>
    <row r="1140" spans="1:5" x14ac:dyDescent="0.25">
      <c r="A1140" s="327"/>
      <c r="B1140" s="330"/>
      <c r="C1140" s="331"/>
      <c r="D1140" s="333"/>
      <c r="E1140" s="298" t="s">
        <v>1442</v>
      </c>
    </row>
    <row r="1141" spans="1:5" x14ac:dyDescent="0.25">
      <c r="A1141" s="334" t="s">
        <v>1902</v>
      </c>
      <c r="B1141" s="336"/>
      <c r="C1141" s="337"/>
      <c r="D1141" s="340" t="s">
        <v>47</v>
      </c>
      <c r="E1141" s="295" t="s">
        <v>1441</v>
      </c>
    </row>
    <row r="1142" spans="1:5" x14ac:dyDescent="0.25">
      <c r="A1142" s="335"/>
      <c r="B1142" s="338"/>
      <c r="C1142" s="339"/>
      <c r="D1142" s="341"/>
      <c r="E1142" s="296" t="s">
        <v>1442</v>
      </c>
    </row>
    <row r="1143" spans="1:5" x14ac:dyDescent="0.25">
      <c r="A1143" s="326" t="s">
        <v>1910</v>
      </c>
      <c r="B1143" s="328"/>
      <c r="C1143" s="329"/>
      <c r="D1143" s="332" t="s">
        <v>47</v>
      </c>
      <c r="E1143" s="297" t="s">
        <v>1441</v>
      </c>
    </row>
    <row r="1144" spans="1:5" x14ac:dyDescent="0.25">
      <c r="A1144" s="327"/>
      <c r="B1144" s="330"/>
      <c r="C1144" s="331"/>
      <c r="D1144" s="333"/>
      <c r="E1144" s="298" t="s">
        <v>1442</v>
      </c>
    </row>
    <row r="1145" spans="1:5" x14ac:dyDescent="0.25">
      <c r="A1145" s="334" t="s">
        <v>1914</v>
      </c>
      <c r="B1145" s="336"/>
      <c r="C1145" s="337"/>
      <c r="D1145" s="340" t="s">
        <v>47</v>
      </c>
      <c r="E1145" s="295" t="s">
        <v>1441</v>
      </c>
    </row>
    <row r="1146" spans="1:5" x14ac:dyDescent="0.25">
      <c r="A1146" s="335"/>
      <c r="B1146" s="338"/>
      <c r="C1146" s="339"/>
      <c r="D1146" s="341"/>
      <c r="E1146" s="296" t="s">
        <v>1442</v>
      </c>
    </row>
    <row r="1147" spans="1:5" x14ac:dyDescent="0.25">
      <c r="A1147" s="326" t="s">
        <v>1930</v>
      </c>
      <c r="B1147" s="328"/>
      <c r="C1147" s="329"/>
      <c r="D1147" s="332" t="s">
        <v>47</v>
      </c>
      <c r="E1147" s="297" t="s">
        <v>1441</v>
      </c>
    </row>
    <row r="1148" spans="1:5" x14ac:dyDescent="0.25">
      <c r="A1148" s="327"/>
      <c r="B1148" s="330"/>
      <c r="C1148" s="331"/>
      <c r="D1148" s="333"/>
      <c r="E1148" s="298" t="s">
        <v>1442</v>
      </c>
    </row>
    <row r="1149" spans="1:5" x14ac:dyDescent="0.25">
      <c r="A1149" s="334" t="s">
        <v>1936</v>
      </c>
      <c r="B1149" s="336"/>
      <c r="C1149" s="337"/>
      <c r="D1149" s="340" t="s">
        <v>47</v>
      </c>
      <c r="E1149" s="295" t="s">
        <v>1441</v>
      </c>
    </row>
    <row r="1150" spans="1:5" x14ac:dyDescent="0.25">
      <c r="A1150" s="335"/>
      <c r="B1150" s="338"/>
      <c r="C1150" s="339"/>
      <c r="D1150" s="341"/>
      <c r="E1150" s="296" t="s">
        <v>1442</v>
      </c>
    </row>
    <row r="1151" spans="1:5" x14ac:dyDescent="0.25">
      <c r="A1151" s="326" t="s">
        <v>1945</v>
      </c>
      <c r="B1151" s="328"/>
      <c r="C1151" s="329"/>
      <c r="D1151" s="332" t="s">
        <v>47</v>
      </c>
      <c r="E1151" s="297" t="s">
        <v>1441</v>
      </c>
    </row>
    <row r="1152" spans="1:5" x14ac:dyDescent="0.25">
      <c r="A1152" s="327"/>
      <c r="B1152" s="330"/>
      <c r="C1152" s="331"/>
      <c r="D1152" s="333"/>
      <c r="E1152" s="298" t="s">
        <v>1442</v>
      </c>
    </row>
    <row r="1153" spans="1:5" x14ac:dyDescent="0.25">
      <c r="A1153" s="334" t="s">
        <v>1975</v>
      </c>
      <c r="B1153" s="336"/>
      <c r="C1153" s="337"/>
      <c r="D1153" s="340" t="s">
        <v>47</v>
      </c>
      <c r="E1153" s="295" t="s">
        <v>1441</v>
      </c>
    </row>
    <row r="1154" spans="1:5" x14ac:dyDescent="0.25">
      <c r="A1154" s="335"/>
      <c r="B1154" s="338"/>
      <c r="C1154" s="339"/>
      <c r="D1154" s="341"/>
      <c r="E1154" s="296" t="s">
        <v>1442</v>
      </c>
    </row>
    <row r="1155" spans="1:5" x14ac:dyDescent="0.25">
      <c r="A1155" s="326" t="s">
        <v>1979</v>
      </c>
      <c r="B1155" s="328"/>
      <c r="C1155" s="329"/>
      <c r="D1155" s="332" t="s">
        <v>47</v>
      </c>
      <c r="E1155" s="297" t="s">
        <v>1441</v>
      </c>
    </row>
    <row r="1156" spans="1:5" x14ac:dyDescent="0.25">
      <c r="A1156" s="327"/>
      <c r="B1156" s="330"/>
      <c r="C1156" s="331"/>
      <c r="D1156" s="333"/>
      <c r="E1156" s="298" t="s">
        <v>1442</v>
      </c>
    </row>
    <row r="1157" spans="1:5" x14ac:dyDescent="0.25">
      <c r="A1157" s="334" t="s">
        <v>1984</v>
      </c>
      <c r="B1157" s="336"/>
      <c r="C1157" s="337"/>
      <c r="D1157" s="340" t="s">
        <v>47</v>
      </c>
      <c r="E1157" s="295" t="s">
        <v>1441</v>
      </c>
    </row>
    <row r="1158" spans="1:5" x14ac:dyDescent="0.25">
      <c r="A1158" s="335"/>
      <c r="B1158" s="338"/>
      <c r="C1158" s="339"/>
      <c r="D1158" s="341"/>
      <c r="E1158" s="296" t="s">
        <v>1442</v>
      </c>
    </row>
    <row r="1159" spans="1:5" x14ac:dyDescent="0.25">
      <c r="A1159" s="326" t="s">
        <v>1990</v>
      </c>
      <c r="B1159" s="328"/>
      <c r="C1159" s="329"/>
      <c r="D1159" s="332" t="s">
        <v>47</v>
      </c>
      <c r="E1159" s="297" t="s">
        <v>1441</v>
      </c>
    </row>
    <row r="1160" spans="1:5" x14ac:dyDescent="0.25">
      <c r="A1160" s="327"/>
      <c r="B1160" s="330"/>
      <c r="C1160" s="331"/>
      <c r="D1160" s="333"/>
      <c r="E1160" s="298" t="s">
        <v>1442</v>
      </c>
    </row>
    <row r="1161" spans="1:5" x14ac:dyDescent="0.25">
      <c r="A1161" s="334" t="s">
        <v>1996</v>
      </c>
      <c r="B1161" s="336"/>
      <c r="C1161" s="337"/>
      <c r="D1161" s="340" t="s">
        <v>47</v>
      </c>
      <c r="E1161" s="295" t="s">
        <v>1441</v>
      </c>
    </row>
    <row r="1162" spans="1:5" x14ac:dyDescent="0.25">
      <c r="A1162" s="335"/>
      <c r="B1162" s="338"/>
      <c r="C1162" s="339"/>
      <c r="D1162" s="341"/>
      <c r="E1162" s="296" t="s">
        <v>1442</v>
      </c>
    </row>
    <row r="1163" spans="1:5" x14ac:dyDescent="0.25">
      <c r="A1163" s="326" t="s">
        <v>1955</v>
      </c>
      <c r="B1163" s="328"/>
      <c r="C1163" s="329"/>
      <c r="D1163" s="332" t="s">
        <v>47</v>
      </c>
      <c r="E1163" s="297" t="s">
        <v>1441</v>
      </c>
    </row>
    <row r="1164" spans="1:5" x14ac:dyDescent="0.25">
      <c r="A1164" s="327"/>
      <c r="B1164" s="330"/>
      <c r="C1164" s="331"/>
      <c r="D1164" s="333"/>
      <c r="E1164" s="298" t="s">
        <v>1442</v>
      </c>
    </row>
    <row r="1165" spans="1:5" x14ac:dyDescent="0.25">
      <c r="A1165" s="334" t="s">
        <v>1961</v>
      </c>
      <c r="B1165" s="336" t="s">
        <v>1910</v>
      </c>
      <c r="C1165" s="337"/>
      <c r="D1165" s="340" t="s">
        <v>47</v>
      </c>
      <c r="E1165" s="295" t="s">
        <v>1441</v>
      </c>
    </row>
    <row r="1166" spans="1:5" x14ac:dyDescent="0.25">
      <c r="A1166" s="335"/>
      <c r="B1166" s="338"/>
      <c r="C1166" s="339"/>
      <c r="D1166" s="341"/>
      <c r="E1166" s="296" t="s">
        <v>1442</v>
      </c>
    </row>
    <row r="1167" spans="1:5" x14ac:dyDescent="0.25">
      <c r="A1167" s="326" t="s">
        <v>2012</v>
      </c>
      <c r="B1167" s="328" t="s">
        <v>1851</v>
      </c>
      <c r="C1167" s="329"/>
      <c r="D1167" s="332" t="s">
        <v>47</v>
      </c>
      <c r="E1167" s="297" t="s">
        <v>1441</v>
      </c>
    </row>
    <row r="1168" spans="1:5" x14ac:dyDescent="0.25">
      <c r="A1168" s="327"/>
      <c r="B1168" s="330"/>
      <c r="C1168" s="331"/>
      <c r="D1168" s="333"/>
      <c r="E1168" s="298" t="s">
        <v>1442</v>
      </c>
    </row>
    <row r="1169" spans="1:5" x14ac:dyDescent="0.25">
      <c r="A1169" s="334" t="s">
        <v>2013</v>
      </c>
      <c r="B1169" s="336" t="s">
        <v>1873</v>
      </c>
      <c r="C1169" s="337"/>
      <c r="D1169" s="340" t="s">
        <v>47</v>
      </c>
      <c r="E1169" s="295" t="s">
        <v>1441</v>
      </c>
    </row>
    <row r="1170" spans="1:5" x14ac:dyDescent="0.25">
      <c r="A1170" s="335"/>
      <c r="B1170" s="338"/>
      <c r="C1170" s="339"/>
      <c r="D1170" s="341"/>
      <c r="E1170" s="296" t="s">
        <v>1442</v>
      </c>
    </row>
    <row r="1171" spans="1:5" x14ac:dyDescent="0.25">
      <c r="A1171" s="326" t="s">
        <v>1761</v>
      </c>
      <c r="B1171" s="328" t="s">
        <v>1879</v>
      </c>
      <c r="C1171" s="329"/>
      <c r="D1171" s="332" t="s">
        <v>47</v>
      </c>
      <c r="E1171" s="297" t="s">
        <v>1441</v>
      </c>
    </row>
    <row r="1172" spans="1:5" x14ac:dyDescent="0.25">
      <c r="A1172" s="327"/>
      <c r="B1172" s="330"/>
      <c r="C1172" s="331"/>
      <c r="D1172" s="333"/>
      <c r="E1172" s="298" t="s">
        <v>1442</v>
      </c>
    </row>
    <row r="1173" spans="1:5" x14ac:dyDescent="0.25">
      <c r="A1173" s="334" t="s">
        <v>2014</v>
      </c>
      <c r="B1173" s="336" t="s">
        <v>1884</v>
      </c>
      <c r="C1173" s="337"/>
      <c r="D1173" s="340" t="s">
        <v>47</v>
      </c>
      <c r="E1173" s="295" t="s">
        <v>1441</v>
      </c>
    </row>
    <row r="1174" spans="1:5" x14ac:dyDescent="0.25">
      <c r="A1174" s="335"/>
      <c r="B1174" s="338"/>
      <c r="C1174" s="339"/>
      <c r="D1174" s="341"/>
      <c r="E1174" s="296" t="s">
        <v>1442</v>
      </c>
    </row>
    <row r="1175" spans="1:5" x14ac:dyDescent="0.25">
      <c r="A1175" s="326" t="s">
        <v>1571</v>
      </c>
      <c r="B1175" s="328" t="s">
        <v>1895</v>
      </c>
      <c r="C1175" s="329"/>
      <c r="D1175" s="332" t="s">
        <v>47</v>
      </c>
      <c r="E1175" s="297" t="s">
        <v>1441</v>
      </c>
    </row>
    <row r="1176" spans="1:5" x14ac:dyDescent="0.25">
      <c r="A1176" s="327"/>
      <c r="B1176" s="330"/>
      <c r="C1176" s="331"/>
      <c r="D1176" s="333"/>
      <c r="E1176" s="298" t="s">
        <v>1442</v>
      </c>
    </row>
    <row r="1177" spans="1:5" x14ac:dyDescent="0.25">
      <c r="A1177" s="334" t="s">
        <v>2015</v>
      </c>
      <c r="B1177" s="336" t="s">
        <v>1914</v>
      </c>
      <c r="C1177" s="337"/>
      <c r="D1177" s="340" t="s">
        <v>47</v>
      </c>
      <c r="E1177" s="295" t="s">
        <v>1441</v>
      </c>
    </row>
    <row r="1178" spans="1:5" x14ac:dyDescent="0.25">
      <c r="A1178" s="335"/>
      <c r="B1178" s="338"/>
      <c r="C1178" s="339"/>
      <c r="D1178" s="341"/>
      <c r="E1178" s="296" t="s">
        <v>1442</v>
      </c>
    </row>
    <row r="1179" spans="1:5" x14ac:dyDescent="0.25">
      <c r="A1179" s="326" t="s">
        <v>2016</v>
      </c>
      <c r="B1179" s="328" t="s">
        <v>1914</v>
      </c>
      <c r="C1179" s="329"/>
      <c r="D1179" s="332" t="s">
        <v>47</v>
      </c>
      <c r="E1179" s="297" t="s">
        <v>1441</v>
      </c>
    </row>
    <row r="1180" spans="1:5" x14ac:dyDescent="0.25">
      <c r="A1180" s="327"/>
      <c r="B1180" s="330"/>
      <c r="C1180" s="331"/>
      <c r="D1180" s="333"/>
      <c r="E1180" s="298" t="s">
        <v>1442</v>
      </c>
    </row>
    <row r="1181" spans="1:5" x14ac:dyDescent="0.25">
      <c r="A1181" s="334" t="s">
        <v>2017</v>
      </c>
      <c r="B1181" s="336" t="s">
        <v>1930</v>
      </c>
      <c r="C1181" s="337"/>
      <c r="D1181" s="340" t="s">
        <v>47</v>
      </c>
      <c r="E1181" s="295" t="s">
        <v>1441</v>
      </c>
    </row>
    <row r="1182" spans="1:5" x14ac:dyDescent="0.25">
      <c r="A1182" s="335"/>
      <c r="B1182" s="338"/>
      <c r="C1182" s="339"/>
      <c r="D1182" s="341"/>
      <c r="E1182" s="296" t="s">
        <v>1442</v>
      </c>
    </row>
    <row r="1183" spans="1:5" x14ac:dyDescent="0.25">
      <c r="A1183" s="326" t="s">
        <v>2018</v>
      </c>
      <c r="B1183" s="328" t="s">
        <v>1945</v>
      </c>
      <c r="C1183" s="329"/>
      <c r="D1183" s="332" t="s">
        <v>47</v>
      </c>
      <c r="E1183" s="297" t="s">
        <v>1441</v>
      </c>
    </row>
    <row r="1184" spans="1:5" x14ac:dyDescent="0.25">
      <c r="A1184" s="327"/>
      <c r="B1184" s="330"/>
      <c r="C1184" s="331"/>
      <c r="D1184" s="333"/>
      <c r="E1184" s="298" t="s">
        <v>1442</v>
      </c>
    </row>
    <row r="1185" spans="1:5" x14ac:dyDescent="0.25">
      <c r="A1185" s="334" t="s">
        <v>2019</v>
      </c>
      <c r="B1185" s="336" t="s">
        <v>1955</v>
      </c>
      <c r="C1185" s="337"/>
      <c r="D1185" s="340" t="s">
        <v>47</v>
      </c>
      <c r="E1185" s="295" t="s">
        <v>1441</v>
      </c>
    </row>
    <row r="1186" spans="1:5" x14ac:dyDescent="0.25">
      <c r="A1186" s="335"/>
      <c r="B1186" s="338"/>
      <c r="C1186" s="339"/>
      <c r="D1186" s="341"/>
      <c r="E1186" s="296" t="s">
        <v>1442</v>
      </c>
    </row>
    <row r="1187" spans="1:5" x14ac:dyDescent="0.25">
      <c r="A1187" s="326" t="s">
        <v>2020</v>
      </c>
      <c r="B1187" s="328" t="s">
        <v>1851</v>
      </c>
      <c r="C1187" s="329"/>
      <c r="D1187" s="332" t="s">
        <v>47</v>
      </c>
      <c r="E1187" s="297" t="s">
        <v>1441</v>
      </c>
    </row>
    <row r="1188" spans="1:5" x14ac:dyDescent="0.25">
      <c r="A1188" s="327"/>
      <c r="B1188" s="330"/>
      <c r="C1188" s="331"/>
      <c r="D1188" s="333"/>
      <c r="E1188" s="298" t="s">
        <v>1442</v>
      </c>
    </row>
    <row r="1189" spans="1:5" x14ac:dyDescent="0.25">
      <c r="A1189" s="334" t="s">
        <v>2021</v>
      </c>
      <c r="B1189" s="336" t="s">
        <v>1902</v>
      </c>
      <c r="C1189" s="337"/>
      <c r="D1189" s="340" t="s">
        <v>47</v>
      </c>
      <c r="E1189" s="295" t="s">
        <v>1441</v>
      </c>
    </row>
    <row r="1190" spans="1:5" x14ac:dyDescent="0.25">
      <c r="A1190" s="335"/>
      <c r="B1190" s="338"/>
      <c r="C1190" s="339"/>
      <c r="D1190" s="341"/>
      <c r="E1190" s="296" t="s">
        <v>1442</v>
      </c>
    </row>
    <row r="1191" spans="1:5" x14ac:dyDescent="0.25">
      <c r="A1191" s="326" t="s">
        <v>2022</v>
      </c>
      <c r="B1191" s="328" t="s">
        <v>1936</v>
      </c>
      <c r="C1191" s="329"/>
      <c r="D1191" s="332" t="s">
        <v>47</v>
      </c>
      <c r="E1191" s="297" t="s">
        <v>1441</v>
      </c>
    </row>
    <row r="1192" spans="1:5" x14ac:dyDescent="0.25">
      <c r="A1192" s="327"/>
      <c r="B1192" s="330"/>
      <c r="C1192" s="331"/>
      <c r="D1192" s="333"/>
      <c r="E1192" s="298" t="s">
        <v>1442</v>
      </c>
    </row>
    <row r="1193" spans="1:5" x14ac:dyDescent="0.25">
      <c r="A1193" s="334" t="s">
        <v>2023</v>
      </c>
      <c r="B1193" s="336" t="s">
        <v>1936</v>
      </c>
      <c r="C1193" s="337"/>
      <c r="D1193" s="340" t="s">
        <v>47</v>
      </c>
      <c r="E1193" s="295" t="s">
        <v>1441</v>
      </c>
    </row>
    <row r="1194" spans="1:5" x14ac:dyDescent="0.25">
      <c r="A1194" s="335"/>
      <c r="B1194" s="338"/>
      <c r="C1194" s="339"/>
      <c r="D1194" s="341"/>
      <c r="E1194" s="296" t="s">
        <v>1442</v>
      </c>
    </row>
    <row r="1195" spans="1:5" x14ac:dyDescent="0.25">
      <c r="A1195" s="326" t="s">
        <v>2004</v>
      </c>
      <c r="B1195" s="328"/>
      <c r="C1195" s="329"/>
      <c r="D1195" s="332" t="s">
        <v>47</v>
      </c>
      <c r="E1195" s="297" t="s">
        <v>1441</v>
      </c>
    </row>
    <row r="1196" spans="1:5" x14ac:dyDescent="0.25">
      <c r="A1196" s="327"/>
      <c r="B1196" s="330"/>
      <c r="C1196" s="331"/>
      <c r="D1196" s="333"/>
      <c r="E1196" s="298" t="s">
        <v>1442</v>
      </c>
    </row>
    <row r="1197" spans="1:5" x14ac:dyDescent="0.25">
      <c r="A1197" s="334" t="s">
        <v>2024</v>
      </c>
      <c r="B1197" s="336" t="s">
        <v>1851</v>
      </c>
      <c r="C1197" s="337"/>
      <c r="D1197" s="340" t="s">
        <v>47</v>
      </c>
      <c r="E1197" s="295" t="s">
        <v>1441</v>
      </c>
    </row>
    <row r="1198" spans="1:5" x14ac:dyDescent="0.25">
      <c r="A1198" s="335"/>
      <c r="B1198" s="338"/>
      <c r="C1198" s="339"/>
      <c r="D1198" s="341"/>
      <c r="E1198" s="296" t="s">
        <v>1442</v>
      </c>
    </row>
    <row r="1199" spans="1:5" x14ac:dyDescent="0.25">
      <c r="A1199" s="326" t="s">
        <v>2025</v>
      </c>
      <c r="B1199" s="328" t="s">
        <v>1851</v>
      </c>
      <c r="C1199" s="329"/>
      <c r="D1199" s="332" t="s">
        <v>47</v>
      </c>
      <c r="E1199" s="297" t="s">
        <v>1441</v>
      </c>
    </row>
    <row r="1200" spans="1:5" x14ac:dyDescent="0.25">
      <c r="A1200" s="327"/>
      <c r="B1200" s="330"/>
      <c r="C1200" s="331"/>
      <c r="D1200" s="333"/>
      <c r="E1200" s="298" t="s">
        <v>1442</v>
      </c>
    </row>
    <row r="1201" spans="1:5" x14ac:dyDescent="0.25">
      <c r="A1201" s="334" t="s">
        <v>2026</v>
      </c>
      <c r="B1201" s="336" t="s">
        <v>1851</v>
      </c>
      <c r="C1201" s="337"/>
      <c r="D1201" s="340" t="s">
        <v>47</v>
      </c>
      <c r="E1201" s="295" t="s">
        <v>1441</v>
      </c>
    </row>
    <row r="1202" spans="1:5" x14ac:dyDescent="0.25">
      <c r="A1202" s="335"/>
      <c r="B1202" s="338"/>
      <c r="C1202" s="339"/>
      <c r="D1202" s="341"/>
      <c r="E1202" s="296" t="s">
        <v>1442</v>
      </c>
    </row>
    <row r="1203" spans="1:5" x14ac:dyDescent="0.25">
      <c r="A1203" s="326" t="s">
        <v>2027</v>
      </c>
      <c r="B1203" s="328" t="s">
        <v>1884</v>
      </c>
      <c r="C1203" s="329"/>
      <c r="D1203" s="332" t="s">
        <v>47</v>
      </c>
      <c r="E1203" s="297" t="s">
        <v>1441</v>
      </c>
    </row>
    <row r="1204" spans="1:5" x14ac:dyDescent="0.25">
      <c r="A1204" s="327"/>
      <c r="B1204" s="330"/>
      <c r="C1204" s="331"/>
      <c r="D1204" s="333"/>
      <c r="E1204" s="298" t="s">
        <v>1442</v>
      </c>
    </row>
    <row r="1205" spans="1:5" x14ac:dyDescent="0.25">
      <c r="A1205" s="334" t="s">
        <v>2028</v>
      </c>
      <c r="B1205" s="336"/>
      <c r="C1205" s="337"/>
      <c r="D1205" s="340" t="s">
        <v>48</v>
      </c>
      <c r="E1205" s="295" t="s">
        <v>1441</v>
      </c>
    </row>
    <row r="1206" spans="1:5" x14ac:dyDescent="0.25">
      <c r="A1206" s="335"/>
      <c r="B1206" s="338"/>
      <c r="C1206" s="339"/>
      <c r="D1206" s="341"/>
      <c r="E1206" s="296" t="s">
        <v>1442</v>
      </c>
    </row>
    <row r="1207" spans="1:5" x14ac:dyDescent="0.25">
      <c r="A1207" s="326" t="s">
        <v>2029</v>
      </c>
      <c r="B1207" s="328"/>
      <c r="C1207" s="329"/>
      <c r="D1207" s="332" t="s">
        <v>48</v>
      </c>
      <c r="E1207" s="297" t="s">
        <v>1441</v>
      </c>
    </row>
    <row r="1208" spans="1:5" x14ac:dyDescent="0.25">
      <c r="A1208" s="327"/>
      <c r="B1208" s="330"/>
      <c r="C1208" s="331"/>
      <c r="D1208" s="333"/>
      <c r="E1208" s="298" t="s">
        <v>1442</v>
      </c>
    </row>
    <row r="1209" spans="1:5" x14ac:dyDescent="0.25">
      <c r="A1209" s="334" t="s">
        <v>2030</v>
      </c>
      <c r="B1209" s="336"/>
      <c r="C1209" s="337"/>
      <c r="D1209" s="340" t="s">
        <v>48</v>
      </c>
      <c r="E1209" s="295" t="s">
        <v>1441</v>
      </c>
    </row>
    <row r="1210" spans="1:5" x14ac:dyDescent="0.25">
      <c r="A1210" s="335"/>
      <c r="B1210" s="338"/>
      <c r="C1210" s="339"/>
      <c r="D1210" s="341"/>
      <c r="E1210" s="296" t="s">
        <v>1442</v>
      </c>
    </row>
    <row r="1211" spans="1:5" x14ac:dyDescent="0.25">
      <c r="A1211" s="326" t="s">
        <v>2031</v>
      </c>
      <c r="B1211" s="328"/>
      <c r="C1211" s="329"/>
      <c r="D1211" s="332" t="s">
        <v>48</v>
      </c>
      <c r="E1211" s="297" t="s">
        <v>1441</v>
      </c>
    </row>
    <row r="1212" spans="1:5" x14ac:dyDescent="0.25">
      <c r="A1212" s="327"/>
      <c r="B1212" s="330"/>
      <c r="C1212" s="331"/>
      <c r="D1212" s="333"/>
      <c r="E1212" s="298" t="s">
        <v>1442</v>
      </c>
    </row>
    <row r="1213" spans="1:5" x14ac:dyDescent="0.25">
      <c r="A1213" s="334" t="s">
        <v>2032</v>
      </c>
      <c r="B1213" s="336"/>
      <c r="C1213" s="337"/>
      <c r="D1213" s="340" t="s">
        <v>48</v>
      </c>
      <c r="E1213" s="295" t="s">
        <v>1441</v>
      </c>
    </row>
    <row r="1214" spans="1:5" x14ac:dyDescent="0.25">
      <c r="A1214" s="335"/>
      <c r="B1214" s="338"/>
      <c r="C1214" s="339"/>
      <c r="D1214" s="341"/>
      <c r="E1214" s="296" t="s">
        <v>1442</v>
      </c>
    </row>
    <row r="1215" spans="1:5" x14ac:dyDescent="0.25">
      <c r="A1215" s="326" t="s">
        <v>2033</v>
      </c>
      <c r="B1215" s="328"/>
      <c r="C1215" s="329"/>
      <c r="D1215" s="332" t="s">
        <v>48</v>
      </c>
      <c r="E1215" s="297" t="s">
        <v>1441</v>
      </c>
    </row>
    <row r="1216" spans="1:5" x14ac:dyDescent="0.25">
      <c r="A1216" s="327"/>
      <c r="B1216" s="330"/>
      <c r="C1216" s="331"/>
      <c r="D1216" s="333"/>
      <c r="E1216" s="298" t="s">
        <v>1442</v>
      </c>
    </row>
    <row r="1217" spans="1:5" x14ac:dyDescent="0.25">
      <c r="A1217" s="334" t="s">
        <v>2034</v>
      </c>
      <c r="B1217" s="336"/>
      <c r="C1217" s="337"/>
      <c r="D1217" s="340" t="s">
        <v>48</v>
      </c>
      <c r="E1217" s="295" t="s">
        <v>1441</v>
      </c>
    </row>
    <row r="1218" spans="1:5" x14ac:dyDescent="0.25">
      <c r="A1218" s="335"/>
      <c r="B1218" s="338"/>
      <c r="C1218" s="339"/>
      <c r="D1218" s="341"/>
      <c r="E1218" s="296" t="s">
        <v>1442</v>
      </c>
    </row>
    <row r="1219" spans="1:5" x14ac:dyDescent="0.25">
      <c r="A1219" s="326" t="s">
        <v>2035</v>
      </c>
      <c r="B1219" s="328"/>
      <c r="C1219" s="329"/>
      <c r="D1219" s="332" t="s">
        <v>48</v>
      </c>
      <c r="E1219" s="297" t="s">
        <v>1441</v>
      </c>
    </row>
    <row r="1220" spans="1:5" x14ac:dyDescent="0.25">
      <c r="A1220" s="327"/>
      <c r="B1220" s="330"/>
      <c r="C1220" s="331"/>
      <c r="D1220" s="333"/>
      <c r="E1220" s="298" t="s">
        <v>1442</v>
      </c>
    </row>
    <row r="1221" spans="1:5" x14ac:dyDescent="0.25">
      <c r="A1221" s="334" t="s">
        <v>2036</v>
      </c>
      <c r="B1221" s="336" t="s">
        <v>2037</v>
      </c>
      <c r="C1221" s="337"/>
      <c r="D1221" s="340" t="s">
        <v>48</v>
      </c>
      <c r="E1221" s="295" t="s">
        <v>1441</v>
      </c>
    </row>
    <row r="1222" spans="1:5" x14ac:dyDescent="0.25">
      <c r="A1222" s="335"/>
      <c r="B1222" s="338"/>
      <c r="C1222" s="339"/>
      <c r="D1222" s="341"/>
      <c r="E1222" s="296" t="s">
        <v>1442</v>
      </c>
    </row>
    <row r="1223" spans="1:5" x14ac:dyDescent="0.25">
      <c r="A1223" s="326" t="s">
        <v>1931</v>
      </c>
      <c r="B1223" s="328" t="s">
        <v>2037</v>
      </c>
      <c r="C1223" s="329"/>
      <c r="D1223" s="332" t="s">
        <v>48</v>
      </c>
      <c r="E1223" s="297" t="s">
        <v>1441</v>
      </c>
    </row>
    <row r="1224" spans="1:5" x14ac:dyDescent="0.25">
      <c r="A1224" s="327"/>
      <c r="B1224" s="330"/>
      <c r="C1224" s="331"/>
      <c r="D1224" s="333"/>
      <c r="E1224" s="298" t="s">
        <v>1442</v>
      </c>
    </row>
    <row r="1225" spans="1:5" x14ac:dyDescent="0.25">
      <c r="A1225" s="334" t="s">
        <v>2038</v>
      </c>
      <c r="B1225" s="336" t="s">
        <v>2037</v>
      </c>
      <c r="C1225" s="337"/>
      <c r="D1225" s="340" t="s">
        <v>48</v>
      </c>
      <c r="E1225" s="295" t="s">
        <v>1441</v>
      </c>
    </row>
    <row r="1226" spans="1:5" x14ac:dyDescent="0.25">
      <c r="A1226" s="335"/>
      <c r="B1226" s="338"/>
      <c r="C1226" s="339"/>
      <c r="D1226" s="341"/>
      <c r="E1226" s="296" t="s">
        <v>1442</v>
      </c>
    </row>
    <row r="1227" spans="1:5" x14ac:dyDescent="0.25">
      <c r="A1227" s="326" t="s">
        <v>2039</v>
      </c>
      <c r="B1227" s="328" t="s">
        <v>2037</v>
      </c>
      <c r="C1227" s="329"/>
      <c r="D1227" s="332" t="s">
        <v>48</v>
      </c>
      <c r="E1227" s="297" t="s">
        <v>1441</v>
      </c>
    </row>
    <row r="1228" spans="1:5" x14ac:dyDescent="0.25">
      <c r="A1228" s="327"/>
      <c r="B1228" s="330"/>
      <c r="C1228" s="331"/>
      <c r="D1228" s="333"/>
      <c r="E1228" s="298" t="s">
        <v>1442</v>
      </c>
    </row>
    <row r="1229" spans="1:5" x14ac:dyDescent="0.25">
      <c r="A1229" s="334" t="s">
        <v>2040</v>
      </c>
      <c r="B1229" s="336" t="s">
        <v>2037</v>
      </c>
      <c r="C1229" s="337"/>
      <c r="D1229" s="340" t="s">
        <v>48</v>
      </c>
      <c r="E1229" s="295" t="s">
        <v>1441</v>
      </c>
    </row>
    <row r="1230" spans="1:5" x14ac:dyDescent="0.25">
      <c r="A1230" s="335"/>
      <c r="B1230" s="338"/>
      <c r="C1230" s="339"/>
      <c r="D1230" s="341"/>
      <c r="E1230" s="296" t="s">
        <v>1442</v>
      </c>
    </row>
    <row r="1231" spans="1:5" x14ac:dyDescent="0.25">
      <c r="A1231" s="326" t="s">
        <v>2041</v>
      </c>
      <c r="B1231" s="328" t="s">
        <v>2037</v>
      </c>
      <c r="C1231" s="329"/>
      <c r="D1231" s="332" t="s">
        <v>48</v>
      </c>
      <c r="E1231" s="297" t="s">
        <v>1441</v>
      </c>
    </row>
    <row r="1232" spans="1:5" x14ac:dyDescent="0.25">
      <c r="A1232" s="327"/>
      <c r="B1232" s="330"/>
      <c r="C1232" s="331"/>
      <c r="D1232" s="333"/>
      <c r="E1232" s="298" t="s">
        <v>1442</v>
      </c>
    </row>
    <row r="1233" spans="1:5" x14ac:dyDescent="0.25">
      <c r="A1233" s="334" t="s">
        <v>2042</v>
      </c>
      <c r="B1233" s="336" t="s">
        <v>2037</v>
      </c>
      <c r="C1233" s="337"/>
      <c r="D1233" s="340" t="s">
        <v>48</v>
      </c>
      <c r="E1233" s="295" t="s">
        <v>1441</v>
      </c>
    </row>
    <row r="1234" spans="1:5" x14ac:dyDescent="0.25">
      <c r="A1234" s="335"/>
      <c r="B1234" s="338"/>
      <c r="C1234" s="339"/>
      <c r="D1234" s="341"/>
      <c r="E1234" s="296" t="s">
        <v>1442</v>
      </c>
    </row>
    <row r="1235" spans="1:5" x14ac:dyDescent="0.25">
      <c r="A1235" s="326" t="s">
        <v>2043</v>
      </c>
      <c r="B1235" s="328" t="s">
        <v>2037</v>
      </c>
      <c r="C1235" s="329"/>
      <c r="D1235" s="332" t="s">
        <v>48</v>
      </c>
      <c r="E1235" s="297" t="s">
        <v>1441</v>
      </c>
    </row>
    <row r="1236" spans="1:5" x14ac:dyDescent="0.25">
      <c r="A1236" s="327"/>
      <c r="B1236" s="330"/>
      <c r="C1236" s="331"/>
      <c r="D1236" s="333"/>
      <c r="E1236" s="298" t="s">
        <v>1442</v>
      </c>
    </row>
    <row r="1237" spans="1:5" x14ac:dyDescent="0.25">
      <c r="A1237" s="334" t="s">
        <v>2044</v>
      </c>
      <c r="B1237" s="336" t="s">
        <v>2037</v>
      </c>
      <c r="C1237" s="337"/>
      <c r="D1237" s="340" t="s">
        <v>48</v>
      </c>
      <c r="E1237" s="295" t="s">
        <v>1441</v>
      </c>
    </row>
    <row r="1238" spans="1:5" x14ac:dyDescent="0.25">
      <c r="A1238" s="335"/>
      <c r="B1238" s="338"/>
      <c r="C1238" s="339"/>
      <c r="D1238" s="341"/>
      <c r="E1238" s="296" t="s">
        <v>1442</v>
      </c>
    </row>
    <row r="1239" spans="1:5" x14ac:dyDescent="0.25">
      <c r="A1239" s="326" t="s">
        <v>1951</v>
      </c>
      <c r="B1239" s="328" t="s">
        <v>2037</v>
      </c>
      <c r="C1239" s="329"/>
      <c r="D1239" s="332" t="s">
        <v>48</v>
      </c>
      <c r="E1239" s="297" t="s">
        <v>1441</v>
      </c>
    </row>
    <row r="1240" spans="1:5" x14ac:dyDescent="0.25">
      <c r="A1240" s="327"/>
      <c r="B1240" s="330"/>
      <c r="C1240" s="331"/>
      <c r="D1240" s="333"/>
      <c r="E1240" s="298" t="s">
        <v>1442</v>
      </c>
    </row>
    <row r="1241" spans="1:5" x14ac:dyDescent="0.25">
      <c r="A1241" s="334" t="s">
        <v>2045</v>
      </c>
      <c r="B1241" s="336" t="s">
        <v>2037</v>
      </c>
      <c r="C1241" s="337"/>
      <c r="D1241" s="340" t="s">
        <v>48</v>
      </c>
      <c r="E1241" s="295" t="s">
        <v>1441</v>
      </c>
    </row>
    <row r="1242" spans="1:5" x14ac:dyDescent="0.25">
      <c r="A1242" s="335"/>
      <c r="B1242" s="338"/>
      <c r="C1242" s="339"/>
      <c r="D1242" s="341"/>
      <c r="E1242" s="296" t="s">
        <v>1442</v>
      </c>
    </row>
    <row r="1243" spans="1:5" x14ac:dyDescent="0.25">
      <c r="A1243" s="326" t="s">
        <v>2046</v>
      </c>
      <c r="B1243" s="328" t="s">
        <v>2037</v>
      </c>
      <c r="C1243" s="329"/>
      <c r="D1243" s="332" t="s">
        <v>48</v>
      </c>
      <c r="E1243" s="297" t="s">
        <v>1441</v>
      </c>
    </row>
    <row r="1244" spans="1:5" x14ac:dyDescent="0.25">
      <c r="A1244" s="327"/>
      <c r="B1244" s="330"/>
      <c r="C1244" s="331"/>
      <c r="D1244" s="333"/>
      <c r="E1244" s="298" t="s">
        <v>1442</v>
      </c>
    </row>
    <row r="1245" spans="1:5" x14ac:dyDescent="0.25">
      <c r="A1245" s="334" t="s">
        <v>2047</v>
      </c>
      <c r="B1245" s="336" t="s">
        <v>2037</v>
      </c>
      <c r="C1245" s="337"/>
      <c r="D1245" s="340" t="s">
        <v>48</v>
      </c>
      <c r="E1245" s="295" t="s">
        <v>1441</v>
      </c>
    </row>
    <row r="1246" spans="1:5" x14ac:dyDescent="0.25">
      <c r="A1246" s="335"/>
      <c r="B1246" s="338"/>
      <c r="C1246" s="339"/>
      <c r="D1246" s="341"/>
      <c r="E1246" s="296" t="s">
        <v>1442</v>
      </c>
    </row>
    <row r="1247" spans="1:5" x14ac:dyDescent="0.25">
      <c r="A1247" s="326" t="s">
        <v>2048</v>
      </c>
      <c r="B1247" s="328" t="s">
        <v>2037</v>
      </c>
      <c r="C1247" s="329"/>
      <c r="D1247" s="332" t="s">
        <v>48</v>
      </c>
      <c r="E1247" s="297" t="s">
        <v>1441</v>
      </c>
    </row>
    <row r="1248" spans="1:5" x14ac:dyDescent="0.25">
      <c r="A1248" s="327"/>
      <c r="B1248" s="330"/>
      <c r="C1248" s="331"/>
      <c r="D1248" s="333"/>
      <c r="E1248" s="298" t="s">
        <v>1442</v>
      </c>
    </row>
    <row r="1249" spans="1:5" x14ac:dyDescent="0.25">
      <c r="A1249" s="334" t="s">
        <v>2049</v>
      </c>
      <c r="B1249" s="336" t="s">
        <v>2037</v>
      </c>
      <c r="C1249" s="337"/>
      <c r="D1249" s="340" t="s">
        <v>48</v>
      </c>
      <c r="E1249" s="295" t="s">
        <v>1441</v>
      </c>
    </row>
    <row r="1250" spans="1:5" x14ac:dyDescent="0.25">
      <c r="A1250" s="335"/>
      <c r="B1250" s="338"/>
      <c r="C1250" s="339"/>
      <c r="D1250" s="341"/>
      <c r="E1250" s="296" t="s">
        <v>1442</v>
      </c>
    </row>
    <row r="1251" spans="1:5" x14ac:dyDescent="0.25">
      <c r="A1251" s="326" t="s">
        <v>2050</v>
      </c>
      <c r="B1251" s="328" t="s">
        <v>2037</v>
      </c>
      <c r="C1251" s="329"/>
      <c r="D1251" s="332" t="s">
        <v>48</v>
      </c>
      <c r="E1251" s="297" t="s">
        <v>1441</v>
      </c>
    </row>
    <row r="1252" spans="1:5" x14ac:dyDescent="0.25">
      <c r="A1252" s="327"/>
      <c r="B1252" s="330"/>
      <c r="C1252" s="331"/>
      <c r="D1252" s="333"/>
      <c r="E1252" s="298" t="s">
        <v>1442</v>
      </c>
    </row>
    <row r="1253" spans="1:5" x14ac:dyDescent="0.25">
      <c r="A1253" s="334" t="s">
        <v>2051</v>
      </c>
      <c r="B1253" s="336" t="s">
        <v>2037</v>
      </c>
      <c r="C1253" s="337"/>
      <c r="D1253" s="340" t="s">
        <v>48</v>
      </c>
      <c r="E1253" s="295" t="s">
        <v>1441</v>
      </c>
    </row>
    <row r="1254" spans="1:5" x14ac:dyDescent="0.25">
      <c r="A1254" s="335"/>
      <c r="B1254" s="338"/>
      <c r="C1254" s="339"/>
      <c r="D1254" s="341"/>
      <c r="E1254" s="296" t="s">
        <v>1442</v>
      </c>
    </row>
    <row r="1255" spans="1:5" x14ac:dyDescent="0.25">
      <c r="A1255" s="326" t="s">
        <v>2052</v>
      </c>
      <c r="B1255" s="328" t="s">
        <v>2053</v>
      </c>
      <c r="C1255" s="329"/>
      <c r="D1255" s="332" t="s">
        <v>48</v>
      </c>
      <c r="E1255" s="297" t="s">
        <v>1441</v>
      </c>
    </row>
    <row r="1256" spans="1:5" x14ac:dyDescent="0.25">
      <c r="A1256" s="327"/>
      <c r="B1256" s="330"/>
      <c r="C1256" s="331"/>
      <c r="D1256" s="333"/>
      <c r="E1256" s="298" t="s">
        <v>1442</v>
      </c>
    </row>
    <row r="1257" spans="1:5" x14ac:dyDescent="0.25">
      <c r="A1257" s="334" t="s">
        <v>2054</v>
      </c>
      <c r="B1257" s="336" t="s">
        <v>2053</v>
      </c>
      <c r="C1257" s="337"/>
      <c r="D1257" s="340" t="s">
        <v>48</v>
      </c>
      <c r="E1257" s="295" t="s">
        <v>1441</v>
      </c>
    </row>
    <row r="1258" spans="1:5" x14ac:dyDescent="0.25">
      <c r="A1258" s="335"/>
      <c r="B1258" s="338"/>
      <c r="C1258" s="339"/>
      <c r="D1258" s="341"/>
      <c r="E1258" s="296" t="s">
        <v>1442</v>
      </c>
    </row>
    <row r="1259" spans="1:5" x14ac:dyDescent="0.25">
      <c r="A1259" s="326" t="s">
        <v>2055</v>
      </c>
      <c r="B1259" s="328" t="s">
        <v>2053</v>
      </c>
      <c r="C1259" s="329"/>
      <c r="D1259" s="332" t="s">
        <v>48</v>
      </c>
      <c r="E1259" s="297" t="s">
        <v>1441</v>
      </c>
    </row>
    <row r="1260" spans="1:5" x14ac:dyDescent="0.25">
      <c r="A1260" s="327"/>
      <c r="B1260" s="330"/>
      <c r="C1260" s="331"/>
      <c r="D1260" s="333"/>
      <c r="E1260" s="298" t="s">
        <v>1442</v>
      </c>
    </row>
    <row r="1261" spans="1:5" x14ac:dyDescent="0.25">
      <c r="A1261" s="334" t="s">
        <v>2056</v>
      </c>
      <c r="B1261" s="336" t="s">
        <v>2053</v>
      </c>
      <c r="C1261" s="337"/>
      <c r="D1261" s="340" t="s">
        <v>48</v>
      </c>
      <c r="E1261" s="295" t="s">
        <v>1441</v>
      </c>
    </row>
    <row r="1262" spans="1:5" x14ac:dyDescent="0.25">
      <c r="A1262" s="335"/>
      <c r="B1262" s="338"/>
      <c r="C1262" s="339"/>
      <c r="D1262" s="341"/>
      <c r="E1262" s="296" t="s">
        <v>1442</v>
      </c>
    </row>
    <row r="1263" spans="1:5" x14ac:dyDescent="0.25">
      <c r="A1263" s="326" t="s">
        <v>2057</v>
      </c>
      <c r="B1263" s="328" t="s">
        <v>2053</v>
      </c>
      <c r="C1263" s="329"/>
      <c r="D1263" s="332" t="s">
        <v>48</v>
      </c>
      <c r="E1263" s="297" t="s">
        <v>1441</v>
      </c>
    </row>
    <row r="1264" spans="1:5" x14ac:dyDescent="0.25">
      <c r="A1264" s="327"/>
      <c r="B1264" s="330"/>
      <c r="C1264" s="331"/>
      <c r="D1264" s="333"/>
      <c r="E1264" s="298" t="s">
        <v>1442</v>
      </c>
    </row>
    <row r="1265" spans="1:5" x14ac:dyDescent="0.25">
      <c r="A1265" s="334" t="s">
        <v>2058</v>
      </c>
      <c r="B1265" s="336" t="s">
        <v>2053</v>
      </c>
      <c r="C1265" s="337"/>
      <c r="D1265" s="340" t="s">
        <v>48</v>
      </c>
      <c r="E1265" s="295" t="s">
        <v>1441</v>
      </c>
    </row>
    <row r="1266" spans="1:5" x14ac:dyDescent="0.25">
      <c r="A1266" s="335"/>
      <c r="B1266" s="338"/>
      <c r="C1266" s="339"/>
      <c r="D1266" s="341"/>
      <c r="E1266" s="296" t="s">
        <v>2059</v>
      </c>
    </row>
    <row r="1267" spans="1:5" x14ac:dyDescent="0.25">
      <c r="A1267" s="326" t="s">
        <v>2060</v>
      </c>
      <c r="B1267" s="328" t="s">
        <v>2053</v>
      </c>
      <c r="C1267" s="329"/>
      <c r="D1267" s="332" t="s">
        <v>48</v>
      </c>
      <c r="E1267" s="297" t="s">
        <v>1441</v>
      </c>
    </row>
    <row r="1268" spans="1:5" x14ac:dyDescent="0.25">
      <c r="A1268" s="327"/>
      <c r="B1268" s="330"/>
      <c r="C1268" s="331"/>
      <c r="D1268" s="333"/>
      <c r="E1268" s="298" t="s">
        <v>1442</v>
      </c>
    </row>
    <row r="1269" spans="1:5" x14ac:dyDescent="0.25">
      <c r="A1269" s="334" t="s">
        <v>2061</v>
      </c>
      <c r="B1269" s="336" t="s">
        <v>2053</v>
      </c>
      <c r="C1269" s="337"/>
      <c r="D1269" s="340" t="s">
        <v>48</v>
      </c>
      <c r="E1269" s="295" t="s">
        <v>1441</v>
      </c>
    </row>
    <row r="1270" spans="1:5" x14ac:dyDescent="0.25">
      <c r="A1270" s="335"/>
      <c r="B1270" s="338"/>
      <c r="C1270" s="339"/>
      <c r="D1270" s="341"/>
      <c r="E1270" s="296" t="s">
        <v>2059</v>
      </c>
    </row>
    <row r="1271" spans="1:5" x14ac:dyDescent="0.25">
      <c r="A1271" s="326" t="s">
        <v>2062</v>
      </c>
      <c r="B1271" s="328" t="s">
        <v>2053</v>
      </c>
      <c r="C1271" s="329"/>
      <c r="D1271" s="332" t="s">
        <v>48</v>
      </c>
      <c r="E1271" s="297" t="s">
        <v>1441</v>
      </c>
    </row>
    <row r="1272" spans="1:5" x14ac:dyDescent="0.25">
      <c r="A1272" s="327"/>
      <c r="B1272" s="330"/>
      <c r="C1272" s="331"/>
      <c r="D1272" s="333"/>
      <c r="E1272" s="298" t="s">
        <v>1442</v>
      </c>
    </row>
    <row r="1273" spans="1:5" x14ac:dyDescent="0.25">
      <c r="A1273" s="334" t="s">
        <v>2063</v>
      </c>
      <c r="B1273" s="336" t="s">
        <v>2053</v>
      </c>
      <c r="C1273" s="337"/>
      <c r="D1273" s="340" t="s">
        <v>48</v>
      </c>
      <c r="E1273" s="295" t="s">
        <v>1441</v>
      </c>
    </row>
    <row r="1274" spans="1:5" x14ac:dyDescent="0.25">
      <c r="A1274" s="335"/>
      <c r="B1274" s="338"/>
      <c r="C1274" s="339"/>
      <c r="D1274" s="341"/>
      <c r="E1274" s="296" t="s">
        <v>1442</v>
      </c>
    </row>
    <row r="1275" spans="1:5" x14ac:dyDescent="0.25">
      <c r="A1275" s="326" t="s">
        <v>2064</v>
      </c>
      <c r="B1275" s="328" t="s">
        <v>2065</v>
      </c>
      <c r="C1275" s="329"/>
      <c r="D1275" s="332" t="s">
        <v>48</v>
      </c>
      <c r="E1275" s="297" t="s">
        <v>1441</v>
      </c>
    </row>
    <row r="1276" spans="1:5" x14ac:dyDescent="0.25">
      <c r="A1276" s="327"/>
      <c r="B1276" s="330"/>
      <c r="C1276" s="331"/>
      <c r="D1276" s="333"/>
      <c r="E1276" s="298" t="s">
        <v>1442</v>
      </c>
    </row>
    <row r="1277" spans="1:5" x14ac:dyDescent="0.25">
      <c r="A1277" s="334" t="s">
        <v>2066</v>
      </c>
      <c r="B1277" s="336" t="s">
        <v>2065</v>
      </c>
      <c r="C1277" s="337"/>
      <c r="D1277" s="340" t="s">
        <v>48</v>
      </c>
      <c r="E1277" s="295" t="s">
        <v>1441</v>
      </c>
    </row>
    <row r="1278" spans="1:5" x14ac:dyDescent="0.25">
      <c r="A1278" s="335"/>
      <c r="B1278" s="338"/>
      <c r="C1278" s="339"/>
      <c r="D1278" s="341"/>
      <c r="E1278" s="296" t="s">
        <v>1442</v>
      </c>
    </row>
    <row r="1279" spans="1:5" x14ac:dyDescent="0.25">
      <c r="A1279" s="326" t="s">
        <v>2067</v>
      </c>
      <c r="B1279" s="328" t="s">
        <v>2065</v>
      </c>
      <c r="C1279" s="329"/>
      <c r="D1279" s="332" t="s">
        <v>48</v>
      </c>
      <c r="E1279" s="297" t="s">
        <v>1441</v>
      </c>
    </row>
    <row r="1280" spans="1:5" x14ac:dyDescent="0.25">
      <c r="A1280" s="327"/>
      <c r="B1280" s="330"/>
      <c r="C1280" s="331"/>
      <c r="D1280" s="333"/>
      <c r="E1280" s="298" t="s">
        <v>1442</v>
      </c>
    </row>
    <row r="1281" spans="1:5" x14ac:dyDescent="0.25">
      <c r="A1281" s="334" t="s">
        <v>2068</v>
      </c>
      <c r="B1281" s="336" t="s">
        <v>2065</v>
      </c>
      <c r="C1281" s="337"/>
      <c r="D1281" s="340" t="s">
        <v>48</v>
      </c>
      <c r="E1281" s="295" t="s">
        <v>1441</v>
      </c>
    </row>
    <row r="1282" spans="1:5" x14ac:dyDescent="0.25">
      <c r="A1282" s="335"/>
      <c r="B1282" s="338"/>
      <c r="C1282" s="339"/>
      <c r="D1282" s="341"/>
      <c r="E1282" s="296" t="s">
        <v>1442</v>
      </c>
    </row>
    <row r="1283" spans="1:5" x14ac:dyDescent="0.25">
      <c r="A1283" s="326" t="s">
        <v>2069</v>
      </c>
      <c r="B1283" s="328" t="s">
        <v>2065</v>
      </c>
      <c r="C1283" s="329"/>
      <c r="D1283" s="332" t="s">
        <v>48</v>
      </c>
      <c r="E1283" s="297" t="s">
        <v>1441</v>
      </c>
    </row>
    <row r="1284" spans="1:5" x14ac:dyDescent="0.25">
      <c r="A1284" s="327"/>
      <c r="B1284" s="330"/>
      <c r="C1284" s="331"/>
      <c r="D1284" s="333"/>
      <c r="E1284" s="298" t="s">
        <v>1442</v>
      </c>
    </row>
    <row r="1285" spans="1:5" x14ac:dyDescent="0.25">
      <c r="A1285" s="334" t="s">
        <v>2070</v>
      </c>
      <c r="B1285" s="336" t="s">
        <v>2065</v>
      </c>
      <c r="C1285" s="337"/>
      <c r="D1285" s="340" t="s">
        <v>48</v>
      </c>
      <c r="E1285" s="295" t="s">
        <v>1441</v>
      </c>
    </row>
    <row r="1286" spans="1:5" x14ac:dyDescent="0.25">
      <c r="A1286" s="335"/>
      <c r="B1286" s="338"/>
      <c r="C1286" s="339"/>
      <c r="D1286" s="341"/>
      <c r="E1286" s="296" t="s">
        <v>1442</v>
      </c>
    </row>
    <row r="1287" spans="1:5" x14ac:dyDescent="0.25">
      <c r="A1287" s="326" t="s">
        <v>2071</v>
      </c>
      <c r="B1287" s="328" t="s">
        <v>2065</v>
      </c>
      <c r="C1287" s="329"/>
      <c r="D1287" s="332" t="s">
        <v>48</v>
      </c>
      <c r="E1287" s="297" t="s">
        <v>1441</v>
      </c>
    </row>
    <row r="1288" spans="1:5" x14ac:dyDescent="0.25">
      <c r="A1288" s="327"/>
      <c r="B1288" s="330"/>
      <c r="C1288" s="331"/>
      <c r="D1288" s="333"/>
      <c r="E1288" s="298" t="s">
        <v>1442</v>
      </c>
    </row>
    <row r="1289" spans="1:5" x14ac:dyDescent="0.25">
      <c r="A1289" s="334" t="s">
        <v>2072</v>
      </c>
      <c r="B1289" s="336" t="s">
        <v>2037</v>
      </c>
      <c r="C1289" s="337"/>
      <c r="D1289" s="340" t="s">
        <v>48</v>
      </c>
      <c r="E1289" s="295" t="s">
        <v>1441</v>
      </c>
    </row>
    <row r="1290" spans="1:5" x14ac:dyDescent="0.25">
      <c r="A1290" s="335"/>
      <c r="B1290" s="338"/>
      <c r="C1290" s="339"/>
      <c r="D1290" s="341"/>
      <c r="E1290" s="296" t="s">
        <v>1442</v>
      </c>
    </row>
    <row r="1291" spans="1:5" x14ac:dyDescent="0.25">
      <c r="A1291" s="326" t="s">
        <v>2073</v>
      </c>
      <c r="B1291" s="328" t="s">
        <v>2065</v>
      </c>
      <c r="C1291" s="329"/>
      <c r="D1291" s="332" t="s">
        <v>48</v>
      </c>
      <c r="E1291" s="297" t="s">
        <v>1441</v>
      </c>
    </row>
    <row r="1292" spans="1:5" x14ac:dyDescent="0.25">
      <c r="A1292" s="327"/>
      <c r="B1292" s="330"/>
      <c r="C1292" s="331"/>
      <c r="D1292" s="333"/>
      <c r="E1292" s="298" t="s">
        <v>1442</v>
      </c>
    </row>
    <row r="1293" spans="1:5" x14ac:dyDescent="0.25">
      <c r="A1293" s="334" t="s">
        <v>2074</v>
      </c>
      <c r="B1293" s="336" t="s">
        <v>2065</v>
      </c>
      <c r="C1293" s="337"/>
      <c r="D1293" s="340" t="s">
        <v>48</v>
      </c>
      <c r="E1293" s="295" t="s">
        <v>1441</v>
      </c>
    </row>
    <row r="1294" spans="1:5" x14ac:dyDescent="0.25">
      <c r="A1294" s="335"/>
      <c r="B1294" s="338"/>
      <c r="C1294" s="339"/>
      <c r="D1294" s="341"/>
      <c r="E1294" s="296" t="s">
        <v>1442</v>
      </c>
    </row>
    <row r="1295" spans="1:5" x14ac:dyDescent="0.25">
      <c r="A1295" s="326" t="s">
        <v>2075</v>
      </c>
      <c r="B1295" s="328" t="s">
        <v>2065</v>
      </c>
      <c r="C1295" s="329"/>
      <c r="D1295" s="332" t="s">
        <v>48</v>
      </c>
      <c r="E1295" s="297" t="s">
        <v>1441</v>
      </c>
    </row>
    <row r="1296" spans="1:5" x14ac:dyDescent="0.25">
      <c r="A1296" s="327"/>
      <c r="B1296" s="330"/>
      <c r="C1296" s="331"/>
      <c r="D1296" s="333"/>
      <c r="E1296" s="298" t="s">
        <v>1442</v>
      </c>
    </row>
    <row r="1297" spans="1:5" x14ac:dyDescent="0.25">
      <c r="A1297" s="334" t="s">
        <v>2076</v>
      </c>
      <c r="B1297" s="336" t="s">
        <v>2065</v>
      </c>
      <c r="C1297" s="337"/>
      <c r="D1297" s="340" t="s">
        <v>48</v>
      </c>
      <c r="E1297" s="295" t="s">
        <v>1441</v>
      </c>
    </row>
    <row r="1298" spans="1:5" x14ac:dyDescent="0.25">
      <c r="A1298" s="335"/>
      <c r="B1298" s="338"/>
      <c r="C1298" s="339"/>
      <c r="D1298" s="341"/>
      <c r="E1298" s="296" t="s">
        <v>1442</v>
      </c>
    </row>
    <row r="1299" spans="1:5" x14ac:dyDescent="0.25">
      <c r="A1299" s="326" t="s">
        <v>2077</v>
      </c>
      <c r="B1299" s="328" t="s">
        <v>2065</v>
      </c>
      <c r="C1299" s="329"/>
      <c r="D1299" s="332" t="s">
        <v>48</v>
      </c>
      <c r="E1299" s="297" t="s">
        <v>1441</v>
      </c>
    </row>
    <row r="1300" spans="1:5" x14ac:dyDescent="0.25">
      <c r="A1300" s="327"/>
      <c r="B1300" s="330"/>
      <c r="C1300" s="331"/>
      <c r="D1300" s="333"/>
      <c r="E1300" s="298" t="s">
        <v>1442</v>
      </c>
    </row>
    <row r="1301" spans="1:5" x14ac:dyDescent="0.25">
      <c r="A1301" s="334" t="s">
        <v>2078</v>
      </c>
      <c r="B1301" s="336" t="s">
        <v>2065</v>
      </c>
      <c r="C1301" s="337"/>
      <c r="D1301" s="340" t="s">
        <v>48</v>
      </c>
      <c r="E1301" s="295" t="s">
        <v>1441</v>
      </c>
    </row>
    <row r="1302" spans="1:5" x14ac:dyDescent="0.25">
      <c r="A1302" s="335"/>
      <c r="B1302" s="338"/>
      <c r="C1302" s="339"/>
      <c r="D1302" s="341"/>
      <c r="E1302" s="296" t="s">
        <v>1442</v>
      </c>
    </row>
    <row r="1303" spans="1:5" x14ac:dyDescent="0.25">
      <c r="A1303" s="326" t="s">
        <v>2079</v>
      </c>
      <c r="B1303" s="328" t="s">
        <v>2065</v>
      </c>
      <c r="C1303" s="329"/>
      <c r="D1303" s="332" t="s">
        <v>48</v>
      </c>
      <c r="E1303" s="297" t="s">
        <v>1441</v>
      </c>
    </row>
    <row r="1304" spans="1:5" x14ac:dyDescent="0.25">
      <c r="A1304" s="327"/>
      <c r="B1304" s="330"/>
      <c r="C1304" s="331"/>
      <c r="D1304" s="333"/>
      <c r="E1304" s="298" t="s">
        <v>1442</v>
      </c>
    </row>
    <row r="1305" spans="1:5" x14ac:dyDescent="0.25">
      <c r="A1305" s="334" t="s">
        <v>2080</v>
      </c>
      <c r="B1305" s="336" t="s">
        <v>2081</v>
      </c>
      <c r="C1305" s="337"/>
      <c r="D1305" s="340" t="s">
        <v>48</v>
      </c>
      <c r="E1305" s="295" t="s">
        <v>1441</v>
      </c>
    </row>
    <row r="1306" spans="1:5" x14ac:dyDescent="0.25">
      <c r="A1306" s="335"/>
      <c r="B1306" s="338"/>
      <c r="C1306" s="339"/>
      <c r="D1306" s="341"/>
      <c r="E1306" s="296" t="s">
        <v>1442</v>
      </c>
    </row>
    <row r="1307" spans="1:5" x14ac:dyDescent="0.25">
      <c r="A1307" s="326" t="s">
        <v>2082</v>
      </c>
      <c r="B1307" s="328" t="s">
        <v>2081</v>
      </c>
      <c r="C1307" s="329"/>
      <c r="D1307" s="332" t="s">
        <v>48</v>
      </c>
      <c r="E1307" s="297" t="s">
        <v>1441</v>
      </c>
    </row>
    <row r="1308" spans="1:5" x14ac:dyDescent="0.25">
      <c r="A1308" s="327"/>
      <c r="B1308" s="330"/>
      <c r="C1308" s="331"/>
      <c r="D1308" s="333"/>
      <c r="E1308" s="298" t="s">
        <v>1442</v>
      </c>
    </row>
    <row r="1309" spans="1:5" x14ac:dyDescent="0.25">
      <c r="A1309" s="334" t="s">
        <v>2083</v>
      </c>
      <c r="B1309" s="336" t="s">
        <v>2084</v>
      </c>
      <c r="C1309" s="337"/>
      <c r="D1309" s="340" t="s">
        <v>48</v>
      </c>
      <c r="E1309" s="295" t="s">
        <v>1441</v>
      </c>
    </row>
    <row r="1310" spans="1:5" x14ac:dyDescent="0.25">
      <c r="A1310" s="335"/>
      <c r="B1310" s="338"/>
      <c r="C1310" s="339"/>
      <c r="D1310" s="341"/>
      <c r="E1310" s="296" t="s">
        <v>1442</v>
      </c>
    </row>
    <row r="1311" spans="1:5" x14ac:dyDescent="0.25">
      <c r="A1311" s="326" t="s">
        <v>2085</v>
      </c>
      <c r="B1311" s="328" t="s">
        <v>2084</v>
      </c>
      <c r="C1311" s="329"/>
      <c r="D1311" s="332" t="s">
        <v>48</v>
      </c>
      <c r="E1311" s="297" t="s">
        <v>1441</v>
      </c>
    </row>
    <row r="1312" spans="1:5" x14ac:dyDescent="0.25">
      <c r="A1312" s="327"/>
      <c r="B1312" s="330"/>
      <c r="C1312" s="331"/>
      <c r="D1312" s="333"/>
      <c r="E1312" s="298" t="s">
        <v>1442</v>
      </c>
    </row>
    <row r="1313" spans="1:5" x14ac:dyDescent="0.25">
      <c r="A1313" s="334" t="s">
        <v>2086</v>
      </c>
      <c r="B1313" s="336" t="s">
        <v>2084</v>
      </c>
      <c r="C1313" s="337"/>
      <c r="D1313" s="340" t="s">
        <v>48</v>
      </c>
      <c r="E1313" s="295" t="s">
        <v>1441</v>
      </c>
    </row>
    <row r="1314" spans="1:5" x14ac:dyDescent="0.25">
      <c r="A1314" s="335"/>
      <c r="B1314" s="338"/>
      <c r="C1314" s="339"/>
      <c r="D1314" s="341"/>
      <c r="E1314" s="296" t="s">
        <v>1442</v>
      </c>
    </row>
    <row r="1315" spans="1:5" x14ac:dyDescent="0.25">
      <c r="A1315" s="326" t="s">
        <v>2087</v>
      </c>
      <c r="B1315" s="328" t="s">
        <v>2084</v>
      </c>
      <c r="C1315" s="329"/>
      <c r="D1315" s="332" t="s">
        <v>48</v>
      </c>
      <c r="E1315" s="297" t="s">
        <v>1441</v>
      </c>
    </row>
    <row r="1316" spans="1:5" x14ac:dyDescent="0.25">
      <c r="A1316" s="327"/>
      <c r="B1316" s="330"/>
      <c r="C1316" s="331"/>
      <c r="D1316" s="333"/>
      <c r="E1316" s="298" t="s">
        <v>1442</v>
      </c>
    </row>
    <row r="1317" spans="1:5" x14ac:dyDescent="0.25">
      <c r="A1317" s="334" t="s">
        <v>2088</v>
      </c>
      <c r="B1317" s="336" t="s">
        <v>2081</v>
      </c>
      <c r="C1317" s="337"/>
      <c r="D1317" s="340" t="s">
        <v>48</v>
      </c>
      <c r="E1317" s="295" t="s">
        <v>1441</v>
      </c>
    </row>
    <row r="1318" spans="1:5" x14ac:dyDescent="0.25">
      <c r="A1318" s="335"/>
      <c r="B1318" s="338"/>
      <c r="C1318" s="339"/>
      <c r="D1318" s="341"/>
      <c r="E1318" s="296" t="s">
        <v>1442</v>
      </c>
    </row>
    <row r="1319" spans="1:5" x14ac:dyDescent="0.25">
      <c r="A1319" s="326" t="s">
        <v>2089</v>
      </c>
      <c r="B1319" s="328" t="s">
        <v>2081</v>
      </c>
      <c r="C1319" s="329"/>
      <c r="D1319" s="332" t="s">
        <v>48</v>
      </c>
      <c r="E1319" s="297" t="s">
        <v>1441</v>
      </c>
    </row>
    <row r="1320" spans="1:5" x14ac:dyDescent="0.25">
      <c r="A1320" s="327"/>
      <c r="B1320" s="330"/>
      <c r="C1320" s="331"/>
      <c r="D1320" s="333"/>
      <c r="E1320" s="298" t="s">
        <v>1442</v>
      </c>
    </row>
    <row r="1321" spans="1:5" x14ac:dyDescent="0.25">
      <c r="A1321" s="334" t="s">
        <v>2090</v>
      </c>
      <c r="B1321" s="336" t="s">
        <v>2081</v>
      </c>
      <c r="C1321" s="337"/>
      <c r="D1321" s="340" t="s">
        <v>48</v>
      </c>
      <c r="E1321" s="295" t="s">
        <v>1441</v>
      </c>
    </row>
    <row r="1322" spans="1:5" x14ac:dyDescent="0.25">
      <c r="A1322" s="335"/>
      <c r="B1322" s="338"/>
      <c r="C1322" s="339"/>
      <c r="D1322" s="341"/>
      <c r="E1322" s="296" t="s">
        <v>1442</v>
      </c>
    </row>
    <row r="1323" spans="1:5" x14ac:dyDescent="0.25">
      <c r="A1323" s="326" t="s">
        <v>2091</v>
      </c>
      <c r="B1323" s="328" t="s">
        <v>2092</v>
      </c>
      <c r="C1323" s="329"/>
      <c r="D1323" s="332" t="s">
        <v>48</v>
      </c>
      <c r="E1323" s="297" t="s">
        <v>1441</v>
      </c>
    </row>
    <row r="1324" spans="1:5" x14ac:dyDescent="0.25">
      <c r="A1324" s="327"/>
      <c r="B1324" s="330"/>
      <c r="C1324" s="331"/>
      <c r="D1324" s="333"/>
      <c r="E1324" s="298" t="s">
        <v>1442</v>
      </c>
    </row>
    <row r="1325" spans="1:5" x14ac:dyDescent="0.25">
      <c r="A1325" s="334" t="s">
        <v>2093</v>
      </c>
      <c r="B1325" s="336" t="s">
        <v>2092</v>
      </c>
      <c r="C1325" s="337"/>
      <c r="D1325" s="340" t="s">
        <v>48</v>
      </c>
      <c r="E1325" s="295" t="s">
        <v>1441</v>
      </c>
    </row>
    <row r="1326" spans="1:5" x14ac:dyDescent="0.25">
      <c r="A1326" s="335"/>
      <c r="B1326" s="338"/>
      <c r="C1326" s="339"/>
      <c r="D1326" s="341"/>
      <c r="E1326" s="296" t="s">
        <v>1442</v>
      </c>
    </row>
    <row r="1327" spans="1:5" x14ac:dyDescent="0.25">
      <c r="A1327" s="326" t="s">
        <v>2094</v>
      </c>
      <c r="B1327" s="328" t="s">
        <v>2092</v>
      </c>
      <c r="C1327" s="329"/>
      <c r="D1327" s="332" t="s">
        <v>48</v>
      </c>
      <c r="E1327" s="297" t="s">
        <v>1441</v>
      </c>
    </row>
    <row r="1328" spans="1:5" x14ac:dyDescent="0.25">
      <c r="A1328" s="327"/>
      <c r="B1328" s="330"/>
      <c r="C1328" s="331"/>
      <c r="D1328" s="333"/>
      <c r="E1328" s="298" t="s">
        <v>1442</v>
      </c>
    </row>
    <row r="1329" spans="1:5" x14ac:dyDescent="0.25">
      <c r="A1329" s="334" t="s">
        <v>2095</v>
      </c>
      <c r="B1329" s="336" t="s">
        <v>2092</v>
      </c>
      <c r="C1329" s="337"/>
      <c r="D1329" s="340" t="s">
        <v>48</v>
      </c>
      <c r="E1329" s="295" t="s">
        <v>1441</v>
      </c>
    </row>
    <row r="1330" spans="1:5" x14ac:dyDescent="0.25">
      <c r="A1330" s="335"/>
      <c r="B1330" s="338"/>
      <c r="C1330" s="339"/>
      <c r="D1330" s="341"/>
      <c r="E1330" s="296" t="s">
        <v>1442</v>
      </c>
    </row>
    <row r="1331" spans="1:5" x14ac:dyDescent="0.25">
      <c r="A1331" s="326" t="s">
        <v>2096</v>
      </c>
      <c r="B1331" s="328" t="s">
        <v>2092</v>
      </c>
      <c r="C1331" s="329"/>
      <c r="D1331" s="332" t="s">
        <v>48</v>
      </c>
      <c r="E1331" s="297" t="s">
        <v>1441</v>
      </c>
    </row>
    <row r="1332" spans="1:5" x14ac:dyDescent="0.25">
      <c r="A1332" s="327"/>
      <c r="B1332" s="330"/>
      <c r="C1332" s="331"/>
      <c r="D1332" s="333"/>
      <c r="E1332" s="298" t="s">
        <v>1442</v>
      </c>
    </row>
    <row r="1333" spans="1:5" x14ac:dyDescent="0.25">
      <c r="A1333" s="334" t="s">
        <v>2097</v>
      </c>
      <c r="B1333" s="336" t="s">
        <v>2098</v>
      </c>
      <c r="C1333" s="337"/>
      <c r="D1333" s="340" t="s">
        <v>48</v>
      </c>
      <c r="E1333" s="295" t="s">
        <v>1441</v>
      </c>
    </row>
    <row r="1334" spans="1:5" x14ac:dyDescent="0.25">
      <c r="A1334" s="335"/>
      <c r="B1334" s="338"/>
      <c r="C1334" s="339"/>
      <c r="D1334" s="341"/>
      <c r="E1334" s="296" t="s">
        <v>1442</v>
      </c>
    </row>
    <row r="1335" spans="1:5" x14ac:dyDescent="0.25">
      <c r="A1335" s="326" t="s">
        <v>2099</v>
      </c>
      <c r="B1335" s="328" t="s">
        <v>2098</v>
      </c>
      <c r="C1335" s="329"/>
      <c r="D1335" s="332" t="s">
        <v>48</v>
      </c>
      <c r="E1335" s="297" t="s">
        <v>1441</v>
      </c>
    </row>
    <row r="1336" spans="1:5" x14ac:dyDescent="0.25">
      <c r="A1336" s="327"/>
      <c r="B1336" s="330"/>
      <c r="C1336" s="331"/>
      <c r="D1336" s="333"/>
      <c r="E1336" s="298" t="s">
        <v>1442</v>
      </c>
    </row>
    <row r="1337" spans="1:5" x14ac:dyDescent="0.25">
      <c r="A1337" s="334" t="s">
        <v>2100</v>
      </c>
      <c r="B1337" s="336" t="s">
        <v>2098</v>
      </c>
      <c r="C1337" s="337"/>
      <c r="D1337" s="340" t="s">
        <v>48</v>
      </c>
      <c r="E1337" s="295" t="s">
        <v>1441</v>
      </c>
    </row>
    <row r="1338" spans="1:5" x14ac:dyDescent="0.25">
      <c r="A1338" s="335"/>
      <c r="B1338" s="338"/>
      <c r="C1338" s="339"/>
      <c r="D1338" s="341"/>
      <c r="E1338" s="296" t="s">
        <v>1442</v>
      </c>
    </row>
    <row r="1339" spans="1:5" x14ac:dyDescent="0.25">
      <c r="A1339" s="326" t="s">
        <v>2101</v>
      </c>
      <c r="B1339" s="328" t="s">
        <v>2102</v>
      </c>
      <c r="C1339" s="329"/>
      <c r="D1339" s="332" t="s">
        <v>48</v>
      </c>
      <c r="E1339" s="297" t="s">
        <v>1441</v>
      </c>
    </row>
    <row r="1340" spans="1:5" x14ac:dyDescent="0.25">
      <c r="A1340" s="327"/>
      <c r="B1340" s="330"/>
      <c r="C1340" s="331"/>
      <c r="D1340" s="333"/>
      <c r="E1340" s="298" t="s">
        <v>1442</v>
      </c>
    </row>
    <row r="1341" spans="1:5" x14ac:dyDescent="0.25">
      <c r="A1341" s="334" t="s">
        <v>2103</v>
      </c>
      <c r="B1341" s="336" t="s">
        <v>2102</v>
      </c>
      <c r="C1341" s="337"/>
      <c r="D1341" s="340" t="s">
        <v>48</v>
      </c>
      <c r="E1341" s="295" t="s">
        <v>1441</v>
      </c>
    </row>
    <row r="1342" spans="1:5" x14ac:dyDescent="0.25">
      <c r="A1342" s="335"/>
      <c r="B1342" s="338"/>
      <c r="C1342" s="339"/>
      <c r="D1342" s="341"/>
      <c r="E1342" s="296" t="s">
        <v>1442</v>
      </c>
    </row>
    <row r="1343" spans="1:5" x14ac:dyDescent="0.25">
      <c r="A1343" s="326" t="s">
        <v>2104</v>
      </c>
      <c r="B1343" s="328" t="s">
        <v>2102</v>
      </c>
      <c r="C1343" s="329"/>
      <c r="D1343" s="332" t="s">
        <v>48</v>
      </c>
      <c r="E1343" s="297" t="s">
        <v>1441</v>
      </c>
    </row>
    <row r="1344" spans="1:5" x14ac:dyDescent="0.25">
      <c r="A1344" s="327"/>
      <c r="B1344" s="330"/>
      <c r="C1344" s="331"/>
      <c r="D1344" s="333"/>
      <c r="E1344" s="298" t="s">
        <v>1442</v>
      </c>
    </row>
    <row r="1345" spans="1:5" x14ac:dyDescent="0.25">
      <c r="A1345" s="334" t="s">
        <v>2105</v>
      </c>
      <c r="B1345" s="336" t="s">
        <v>2102</v>
      </c>
      <c r="C1345" s="337"/>
      <c r="D1345" s="340" t="s">
        <v>48</v>
      </c>
      <c r="E1345" s="295" t="s">
        <v>1441</v>
      </c>
    </row>
    <row r="1346" spans="1:5" x14ac:dyDescent="0.25">
      <c r="A1346" s="335"/>
      <c r="B1346" s="338"/>
      <c r="C1346" s="339"/>
      <c r="D1346" s="341"/>
      <c r="E1346" s="296" t="s">
        <v>1442</v>
      </c>
    </row>
    <row r="1347" spans="1:5" x14ac:dyDescent="0.25">
      <c r="A1347" s="326" t="s">
        <v>2106</v>
      </c>
      <c r="B1347" s="328" t="s">
        <v>2102</v>
      </c>
      <c r="C1347" s="329"/>
      <c r="D1347" s="332" t="s">
        <v>48</v>
      </c>
      <c r="E1347" s="297" t="s">
        <v>1441</v>
      </c>
    </row>
    <row r="1348" spans="1:5" x14ac:dyDescent="0.25">
      <c r="A1348" s="327"/>
      <c r="B1348" s="330"/>
      <c r="C1348" s="331"/>
      <c r="D1348" s="333"/>
      <c r="E1348" s="298" t="s">
        <v>1442</v>
      </c>
    </row>
    <row r="1349" spans="1:5" x14ac:dyDescent="0.25">
      <c r="A1349" s="334" t="s">
        <v>2107</v>
      </c>
      <c r="B1349" s="336" t="s">
        <v>2102</v>
      </c>
      <c r="C1349" s="337"/>
      <c r="D1349" s="340" t="s">
        <v>48</v>
      </c>
      <c r="E1349" s="295" t="s">
        <v>1441</v>
      </c>
    </row>
    <row r="1350" spans="1:5" x14ac:dyDescent="0.25">
      <c r="A1350" s="335"/>
      <c r="B1350" s="338"/>
      <c r="C1350" s="339"/>
      <c r="D1350" s="341"/>
      <c r="E1350" s="296" t="s">
        <v>1442</v>
      </c>
    </row>
    <row r="1351" spans="1:5" x14ac:dyDescent="0.25">
      <c r="A1351" s="326" t="s">
        <v>2108</v>
      </c>
      <c r="B1351" s="328" t="s">
        <v>2102</v>
      </c>
      <c r="C1351" s="329"/>
      <c r="D1351" s="332" t="s">
        <v>48</v>
      </c>
      <c r="E1351" s="297" t="s">
        <v>1441</v>
      </c>
    </row>
    <row r="1352" spans="1:5" x14ac:dyDescent="0.25">
      <c r="A1352" s="327"/>
      <c r="B1352" s="330"/>
      <c r="C1352" s="331"/>
      <c r="D1352" s="333"/>
      <c r="E1352" s="298" t="s">
        <v>1442</v>
      </c>
    </row>
    <row r="1353" spans="1:5" x14ac:dyDescent="0.25">
      <c r="A1353" s="334" t="s">
        <v>2109</v>
      </c>
      <c r="B1353" s="336" t="s">
        <v>2110</v>
      </c>
      <c r="C1353" s="337"/>
      <c r="D1353" s="340" t="s">
        <v>48</v>
      </c>
      <c r="E1353" s="295" t="s">
        <v>1441</v>
      </c>
    </row>
    <row r="1354" spans="1:5" x14ac:dyDescent="0.25">
      <c r="A1354" s="335"/>
      <c r="B1354" s="338"/>
      <c r="C1354" s="339"/>
      <c r="D1354" s="341"/>
      <c r="E1354" s="296" t="s">
        <v>1442</v>
      </c>
    </row>
    <row r="1355" spans="1:5" x14ac:dyDescent="0.25">
      <c r="A1355" s="326" t="s">
        <v>2111</v>
      </c>
      <c r="B1355" s="328" t="s">
        <v>2110</v>
      </c>
      <c r="C1355" s="329"/>
      <c r="D1355" s="332" t="s">
        <v>48</v>
      </c>
      <c r="E1355" s="297" t="s">
        <v>1441</v>
      </c>
    </row>
    <row r="1356" spans="1:5" x14ac:dyDescent="0.25">
      <c r="A1356" s="327"/>
      <c r="B1356" s="330"/>
      <c r="C1356" s="331"/>
      <c r="D1356" s="333"/>
      <c r="E1356" s="298" t="s">
        <v>1442</v>
      </c>
    </row>
    <row r="1357" spans="1:5" x14ac:dyDescent="0.25">
      <c r="A1357" s="334" t="s">
        <v>2112</v>
      </c>
      <c r="B1357" s="336" t="s">
        <v>2110</v>
      </c>
      <c r="C1357" s="337"/>
      <c r="D1357" s="340" t="s">
        <v>48</v>
      </c>
      <c r="E1357" s="295" t="s">
        <v>1441</v>
      </c>
    </row>
    <row r="1358" spans="1:5" x14ac:dyDescent="0.25">
      <c r="A1358" s="335"/>
      <c r="B1358" s="338"/>
      <c r="C1358" s="339"/>
      <c r="D1358" s="341"/>
      <c r="E1358" s="296" t="s">
        <v>1442</v>
      </c>
    </row>
    <row r="1359" spans="1:5" x14ac:dyDescent="0.25">
      <c r="A1359" s="326" t="s">
        <v>2113</v>
      </c>
      <c r="B1359" s="328" t="s">
        <v>2110</v>
      </c>
      <c r="C1359" s="329"/>
      <c r="D1359" s="332" t="s">
        <v>48</v>
      </c>
      <c r="E1359" s="297" t="s">
        <v>1441</v>
      </c>
    </row>
    <row r="1360" spans="1:5" x14ac:dyDescent="0.25">
      <c r="A1360" s="327"/>
      <c r="B1360" s="330"/>
      <c r="C1360" s="331"/>
      <c r="D1360" s="333"/>
      <c r="E1360" s="298" t="s">
        <v>1442</v>
      </c>
    </row>
    <row r="1361" spans="1:5" x14ac:dyDescent="0.25">
      <c r="A1361" s="334" t="s">
        <v>2114</v>
      </c>
      <c r="B1361" s="336" t="s">
        <v>2110</v>
      </c>
      <c r="C1361" s="337"/>
      <c r="D1361" s="340" t="s">
        <v>48</v>
      </c>
      <c r="E1361" s="295" t="s">
        <v>1441</v>
      </c>
    </row>
    <row r="1362" spans="1:5" x14ac:dyDescent="0.25">
      <c r="A1362" s="335"/>
      <c r="B1362" s="338"/>
      <c r="C1362" s="339"/>
      <c r="D1362" s="341"/>
      <c r="E1362" s="296" t="s">
        <v>1442</v>
      </c>
    </row>
    <row r="1363" spans="1:5" x14ac:dyDescent="0.25">
      <c r="A1363" s="326" t="s">
        <v>2115</v>
      </c>
      <c r="B1363" s="328" t="s">
        <v>2084</v>
      </c>
      <c r="C1363" s="329"/>
      <c r="D1363" s="332" t="s">
        <v>48</v>
      </c>
      <c r="E1363" s="297" t="s">
        <v>1441</v>
      </c>
    </row>
    <row r="1364" spans="1:5" x14ac:dyDescent="0.25">
      <c r="A1364" s="327"/>
      <c r="B1364" s="330"/>
      <c r="C1364" s="331"/>
      <c r="D1364" s="333"/>
      <c r="E1364" s="298" t="s">
        <v>1442</v>
      </c>
    </row>
    <row r="1365" spans="1:5" x14ac:dyDescent="0.25">
      <c r="A1365" s="334" t="s">
        <v>2037</v>
      </c>
      <c r="B1365" s="336"/>
      <c r="C1365" s="337"/>
      <c r="D1365" s="340" t="s">
        <v>48</v>
      </c>
      <c r="E1365" s="295" t="s">
        <v>1441</v>
      </c>
    </row>
    <row r="1366" spans="1:5" x14ac:dyDescent="0.25">
      <c r="A1366" s="335"/>
      <c r="B1366" s="338"/>
      <c r="C1366" s="339"/>
      <c r="D1366" s="341"/>
      <c r="E1366" s="296" t="s">
        <v>1442</v>
      </c>
    </row>
    <row r="1367" spans="1:5" x14ac:dyDescent="0.25">
      <c r="A1367" s="326" t="s">
        <v>2065</v>
      </c>
      <c r="B1367" s="328"/>
      <c r="C1367" s="329"/>
      <c r="D1367" s="332" t="s">
        <v>48</v>
      </c>
      <c r="E1367" s="297" t="s">
        <v>1441</v>
      </c>
    </row>
    <row r="1368" spans="1:5" x14ac:dyDescent="0.25">
      <c r="A1368" s="327"/>
      <c r="B1368" s="330"/>
      <c r="C1368" s="331"/>
      <c r="D1368" s="333"/>
      <c r="E1368" s="298" t="s">
        <v>1442</v>
      </c>
    </row>
    <row r="1369" spans="1:5" x14ac:dyDescent="0.25">
      <c r="A1369" s="334" t="s">
        <v>2084</v>
      </c>
      <c r="B1369" s="336"/>
      <c r="C1369" s="337"/>
      <c r="D1369" s="340" t="s">
        <v>48</v>
      </c>
      <c r="E1369" s="295" t="s">
        <v>1441</v>
      </c>
    </row>
    <row r="1370" spans="1:5" x14ac:dyDescent="0.25">
      <c r="A1370" s="335"/>
      <c r="B1370" s="338"/>
      <c r="C1370" s="339"/>
      <c r="D1370" s="341"/>
      <c r="E1370" s="296" t="s">
        <v>1442</v>
      </c>
    </row>
    <row r="1371" spans="1:5" x14ac:dyDescent="0.25">
      <c r="A1371" s="326" t="s">
        <v>2092</v>
      </c>
      <c r="B1371" s="328"/>
      <c r="C1371" s="329"/>
      <c r="D1371" s="332" t="s">
        <v>48</v>
      </c>
      <c r="E1371" s="297" t="s">
        <v>1441</v>
      </c>
    </row>
    <row r="1372" spans="1:5" x14ac:dyDescent="0.25">
      <c r="A1372" s="327"/>
      <c r="B1372" s="330"/>
      <c r="C1372" s="331"/>
      <c r="D1372" s="333"/>
      <c r="E1372" s="298" t="s">
        <v>1442</v>
      </c>
    </row>
    <row r="1373" spans="1:5" x14ac:dyDescent="0.25">
      <c r="A1373" s="334" t="s">
        <v>2053</v>
      </c>
      <c r="B1373" s="336"/>
      <c r="C1373" s="337"/>
      <c r="D1373" s="340" t="s">
        <v>48</v>
      </c>
      <c r="E1373" s="295" t="s">
        <v>1441</v>
      </c>
    </row>
    <row r="1374" spans="1:5" x14ac:dyDescent="0.25">
      <c r="A1374" s="335"/>
      <c r="B1374" s="338"/>
      <c r="C1374" s="339"/>
      <c r="D1374" s="341"/>
      <c r="E1374" s="296" t="s">
        <v>1442</v>
      </c>
    </row>
    <row r="1375" spans="1:5" x14ac:dyDescent="0.25">
      <c r="A1375" s="326" t="s">
        <v>2116</v>
      </c>
      <c r="B1375" s="328" t="s">
        <v>2084</v>
      </c>
      <c r="C1375" s="329"/>
      <c r="D1375" s="332" t="s">
        <v>48</v>
      </c>
      <c r="E1375" s="297" t="s">
        <v>1441</v>
      </c>
    </row>
    <row r="1376" spans="1:5" x14ac:dyDescent="0.25">
      <c r="A1376" s="327"/>
      <c r="B1376" s="330"/>
      <c r="C1376" s="331"/>
      <c r="D1376" s="333"/>
      <c r="E1376" s="298" t="s">
        <v>1442</v>
      </c>
    </row>
    <row r="1377" spans="1:5" x14ac:dyDescent="0.25">
      <c r="A1377" s="334" t="s">
        <v>2117</v>
      </c>
      <c r="B1377" s="336"/>
      <c r="C1377" s="337"/>
      <c r="D1377" s="340" t="s">
        <v>48</v>
      </c>
      <c r="E1377" s="295" t="s">
        <v>1441</v>
      </c>
    </row>
    <row r="1378" spans="1:5" x14ac:dyDescent="0.25">
      <c r="A1378" s="335"/>
      <c r="B1378" s="338"/>
      <c r="C1378" s="339"/>
      <c r="D1378" s="341"/>
      <c r="E1378" s="296" t="s">
        <v>1442</v>
      </c>
    </row>
    <row r="1379" spans="1:5" x14ac:dyDescent="0.25">
      <c r="A1379" s="326" t="s">
        <v>2118</v>
      </c>
      <c r="B1379" s="328" t="s">
        <v>2110</v>
      </c>
      <c r="C1379" s="329"/>
      <c r="D1379" s="332" t="s">
        <v>48</v>
      </c>
      <c r="E1379" s="297" t="s">
        <v>1441</v>
      </c>
    </row>
    <row r="1380" spans="1:5" x14ac:dyDescent="0.25">
      <c r="A1380" s="327"/>
      <c r="B1380" s="330"/>
      <c r="C1380" s="331"/>
      <c r="D1380" s="333"/>
      <c r="E1380" s="298" t="s">
        <v>1442</v>
      </c>
    </row>
    <row r="1381" spans="1:5" x14ac:dyDescent="0.25">
      <c r="A1381" s="334" t="s">
        <v>2098</v>
      </c>
      <c r="B1381" s="336"/>
      <c r="C1381" s="337"/>
      <c r="D1381" s="340" t="s">
        <v>48</v>
      </c>
      <c r="E1381" s="295" t="s">
        <v>1441</v>
      </c>
    </row>
    <row r="1382" spans="1:5" x14ac:dyDescent="0.25">
      <c r="A1382" s="335"/>
      <c r="B1382" s="338"/>
      <c r="C1382" s="339"/>
      <c r="D1382" s="341"/>
      <c r="E1382" s="296" t="s">
        <v>1442</v>
      </c>
    </row>
    <row r="1383" spans="1:5" x14ac:dyDescent="0.25">
      <c r="A1383" s="326" t="s">
        <v>2081</v>
      </c>
      <c r="B1383" s="328"/>
      <c r="C1383" s="329"/>
      <c r="D1383" s="332" t="s">
        <v>48</v>
      </c>
      <c r="E1383" s="297" t="s">
        <v>1441</v>
      </c>
    </row>
    <row r="1384" spans="1:5" x14ac:dyDescent="0.25">
      <c r="A1384" s="327"/>
      <c r="B1384" s="330"/>
      <c r="C1384" s="331"/>
      <c r="D1384" s="333"/>
      <c r="E1384" s="298" t="s">
        <v>1442</v>
      </c>
    </row>
    <row r="1385" spans="1:5" x14ac:dyDescent="0.25">
      <c r="A1385" s="334" t="s">
        <v>2102</v>
      </c>
      <c r="B1385" s="336"/>
      <c r="C1385" s="337"/>
      <c r="D1385" s="340" t="s">
        <v>48</v>
      </c>
      <c r="E1385" s="295" t="s">
        <v>1441</v>
      </c>
    </row>
    <row r="1386" spans="1:5" x14ac:dyDescent="0.25">
      <c r="A1386" s="335"/>
      <c r="B1386" s="338"/>
      <c r="C1386" s="339"/>
      <c r="D1386" s="341"/>
      <c r="E1386" s="296" t="s">
        <v>1442</v>
      </c>
    </row>
    <row r="1387" spans="1:5" x14ac:dyDescent="0.25">
      <c r="A1387" s="326" t="s">
        <v>2110</v>
      </c>
      <c r="B1387" s="328"/>
      <c r="C1387" s="329"/>
      <c r="D1387" s="332" t="s">
        <v>48</v>
      </c>
      <c r="E1387" s="297" t="s">
        <v>1441</v>
      </c>
    </row>
    <row r="1388" spans="1:5" x14ac:dyDescent="0.25">
      <c r="A1388" s="327"/>
      <c r="B1388" s="330"/>
      <c r="C1388" s="331"/>
      <c r="D1388" s="333"/>
      <c r="E1388" s="298" t="s">
        <v>1442</v>
      </c>
    </row>
    <row r="1389" spans="1:5" x14ac:dyDescent="0.25">
      <c r="A1389" s="334" t="s">
        <v>2119</v>
      </c>
      <c r="B1389" s="336" t="s">
        <v>2120</v>
      </c>
      <c r="C1389" s="337"/>
      <c r="D1389" s="340" t="s">
        <v>49</v>
      </c>
      <c r="E1389" s="295" t="s">
        <v>1441</v>
      </c>
    </row>
    <row r="1390" spans="1:5" x14ac:dyDescent="0.25">
      <c r="A1390" s="335"/>
      <c r="B1390" s="338"/>
      <c r="C1390" s="339"/>
      <c r="D1390" s="341"/>
      <c r="E1390" s="296" t="s">
        <v>1442</v>
      </c>
    </row>
    <row r="1391" spans="1:5" x14ac:dyDescent="0.25">
      <c r="A1391" s="326" t="s">
        <v>2121</v>
      </c>
      <c r="B1391" s="328" t="s">
        <v>2120</v>
      </c>
      <c r="C1391" s="329"/>
      <c r="D1391" s="332" t="s">
        <v>49</v>
      </c>
      <c r="E1391" s="297" t="s">
        <v>1441</v>
      </c>
    </row>
    <row r="1392" spans="1:5" x14ac:dyDescent="0.25">
      <c r="A1392" s="327"/>
      <c r="B1392" s="330"/>
      <c r="C1392" s="331"/>
      <c r="D1392" s="333"/>
      <c r="E1392" s="298" t="s">
        <v>1442</v>
      </c>
    </row>
    <row r="1393" spans="1:5" x14ac:dyDescent="0.25">
      <c r="A1393" s="334" t="s">
        <v>2122</v>
      </c>
      <c r="B1393" s="336" t="s">
        <v>2120</v>
      </c>
      <c r="C1393" s="337"/>
      <c r="D1393" s="340" t="s">
        <v>49</v>
      </c>
      <c r="E1393" s="295" t="s">
        <v>1441</v>
      </c>
    </row>
    <row r="1394" spans="1:5" x14ac:dyDescent="0.25">
      <c r="A1394" s="335"/>
      <c r="B1394" s="338"/>
      <c r="C1394" s="339"/>
      <c r="D1394" s="341"/>
      <c r="E1394" s="296" t="s">
        <v>1442</v>
      </c>
    </row>
    <row r="1395" spans="1:5" x14ac:dyDescent="0.25">
      <c r="A1395" s="326" t="s">
        <v>1703</v>
      </c>
      <c r="B1395" s="328" t="s">
        <v>2120</v>
      </c>
      <c r="C1395" s="329"/>
      <c r="D1395" s="332" t="s">
        <v>49</v>
      </c>
      <c r="E1395" s="297" t="s">
        <v>1441</v>
      </c>
    </row>
    <row r="1396" spans="1:5" x14ac:dyDescent="0.25">
      <c r="A1396" s="327"/>
      <c r="B1396" s="330"/>
      <c r="C1396" s="331"/>
      <c r="D1396" s="333"/>
      <c r="E1396" s="298" t="s">
        <v>1442</v>
      </c>
    </row>
    <row r="1397" spans="1:5" x14ac:dyDescent="0.25">
      <c r="A1397" s="334" t="s">
        <v>2123</v>
      </c>
      <c r="B1397" s="336" t="s">
        <v>2120</v>
      </c>
      <c r="C1397" s="337"/>
      <c r="D1397" s="340" t="s">
        <v>49</v>
      </c>
      <c r="E1397" s="295" t="s">
        <v>1441</v>
      </c>
    </row>
    <row r="1398" spans="1:5" x14ac:dyDescent="0.25">
      <c r="A1398" s="335"/>
      <c r="B1398" s="338"/>
      <c r="C1398" s="339"/>
      <c r="D1398" s="341"/>
      <c r="E1398" s="296" t="s">
        <v>1442</v>
      </c>
    </row>
    <row r="1399" spans="1:5" x14ac:dyDescent="0.25">
      <c r="A1399" s="326" t="s">
        <v>2124</v>
      </c>
      <c r="B1399" s="328" t="s">
        <v>2120</v>
      </c>
      <c r="C1399" s="329"/>
      <c r="D1399" s="332" t="s">
        <v>49</v>
      </c>
      <c r="E1399" s="297" t="s">
        <v>1441</v>
      </c>
    </row>
    <row r="1400" spans="1:5" x14ac:dyDescent="0.25">
      <c r="A1400" s="327"/>
      <c r="B1400" s="330"/>
      <c r="C1400" s="331"/>
      <c r="D1400" s="333"/>
      <c r="E1400" s="298" t="s">
        <v>1442</v>
      </c>
    </row>
    <row r="1401" spans="1:5" x14ac:dyDescent="0.25">
      <c r="A1401" s="334" t="s">
        <v>2125</v>
      </c>
      <c r="B1401" s="336" t="s">
        <v>2120</v>
      </c>
      <c r="C1401" s="337"/>
      <c r="D1401" s="340" t="s">
        <v>49</v>
      </c>
      <c r="E1401" s="295" t="s">
        <v>1441</v>
      </c>
    </row>
    <row r="1402" spans="1:5" x14ac:dyDescent="0.25">
      <c r="A1402" s="335"/>
      <c r="B1402" s="338"/>
      <c r="C1402" s="339"/>
      <c r="D1402" s="341"/>
      <c r="E1402" s="296" t="s">
        <v>1442</v>
      </c>
    </row>
    <row r="1403" spans="1:5" x14ac:dyDescent="0.25">
      <c r="A1403" s="326" t="s">
        <v>2126</v>
      </c>
      <c r="B1403" s="328" t="s">
        <v>2120</v>
      </c>
      <c r="C1403" s="329"/>
      <c r="D1403" s="332" t="s">
        <v>49</v>
      </c>
      <c r="E1403" s="297" t="s">
        <v>1441</v>
      </c>
    </row>
    <row r="1404" spans="1:5" x14ac:dyDescent="0.25">
      <c r="A1404" s="327"/>
      <c r="B1404" s="330"/>
      <c r="C1404" s="331"/>
      <c r="D1404" s="333"/>
      <c r="E1404" s="298" t="s">
        <v>1442</v>
      </c>
    </row>
    <row r="1405" spans="1:5" x14ac:dyDescent="0.25">
      <c r="A1405" s="334" t="s">
        <v>2127</v>
      </c>
      <c r="B1405" s="336" t="s">
        <v>2120</v>
      </c>
      <c r="C1405" s="337"/>
      <c r="D1405" s="340" t="s">
        <v>49</v>
      </c>
      <c r="E1405" s="295" t="s">
        <v>1441</v>
      </c>
    </row>
    <row r="1406" spans="1:5" x14ac:dyDescent="0.25">
      <c r="A1406" s="335"/>
      <c r="B1406" s="338"/>
      <c r="C1406" s="339"/>
      <c r="D1406" s="341"/>
      <c r="E1406" s="296" t="s">
        <v>1442</v>
      </c>
    </row>
    <row r="1407" spans="1:5" x14ac:dyDescent="0.25">
      <c r="A1407" s="326" t="s">
        <v>2128</v>
      </c>
      <c r="B1407" s="328" t="s">
        <v>2120</v>
      </c>
      <c r="C1407" s="329"/>
      <c r="D1407" s="332" t="s">
        <v>49</v>
      </c>
      <c r="E1407" s="297" t="s">
        <v>1441</v>
      </c>
    </row>
    <row r="1408" spans="1:5" x14ac:dyDescent="0.25">
      <c r="A1408" s="327"/>
      <c r="B1408" s="330"/>
      <c r="C1408" s="331"/>
      <c r="D1408" s="333"/>
      <c r="E1408" s="298" t="s">
        <v>1442</v>
      </c>
    </row>
    <row r="1409" spans="1:5" x14ac:dyDescent="0.25">
      <c r="A1409" s="334" t="s">
        <v>2129</v>
      </c>
      <c r="B1409" s="336" t="s">
        <v>2120</v>
      </c>
      <c r="C1409" s="337"/>
      <c r="D1409" s="340" t="s">
        <v>49</v>
      </c>
      <c r="E1409" s="295" t="s">
        <v>1441</v>
      </c>
    </row>
    <row r="1410" spans="1:5" x14ac:dyDescent="0.25">
      <c r="A1410" s="335"/>
      <c r="B1410" s="338"/>
      <c r="C1410" s="339"/>
      <c r="D1410" s="341"/>
      <c r="E1410" s="296" t="s">
        <v>1442</v>
      </c>
    </row>
    <row r="1411" spans="1:5" x14ac:dyDescent="0.25">
      <c r="A1411" s="326" t="s">
        <v>2130</v>
      </c>
      <c r="B1411" s="328" t="s">
        <v>2120</v>
      </c>
      <c r="C1411" s="329"/>
      <c r="D1411" s="332" t="s">
        <v>49</v>
      </c>
      <c r="E1411" s="297" t="s">
        <v>1441</v>
      </c>
    </row>
    <row r="1412" spans="1:5" x14ac:dyDescent="0.25">
      <c r="A1412" s="327"/>
      <c r="B1412" s="330"/>
      <c r="C1412" s="331"/>
      <c r="D1412" s="333"/>
      <c r="E1412" s="298" t="s">
        <v>1442</v>
      </c>
    </row>
    <row r="1413" spans="1:5" x14ac:dyDescent="0.25">
      <c r="A1413" s="334" t="s">
        <v>2131</v>
      </c>
      <c r="B1413" s="336" t="s">
        <v>2120</v>
      </c>
      <c r="C1413" s="337"/>
      <c r="D1413" s="340" t="s">
        <v>49</v>
      </c>
      <c r="E1413" s="295" t="s">
        <v>1441</v>
      </c>
    </row>
    <row r="1414" spans="1:5" x14ac:dyDescent="0.25">
      <c r="A1414" s="335"/>
      <c r="B1414" s="338"/>
      <c r="C1414" s="339"/>
      <c r="D1414" s="341"/>
      <c r="E1414" s="296" t="s">
        <v>1442</v>
      </c>
    </row>
    <row r="1415" spans="1:5" x14ac:dyDescent="0.25">
      <c r="A1415" s="326" t="s">
        <v>2132</v>
      </c>
      <c r="B1415" s="328" t="s">
        <v>2120</v>
      </c>
      <c r="C1415" s="329"/>
      <c r="D1415" s="332" t="s">
        <v>49</v>
      </c>
      <c r="E1415" s="297" t="s">
        <v>1441</v>
      </c>
    </row>
    <row r="1416" spans="1:5" x14ac:dyDescent="0.25">
      <c r="A1416" s="327"/>
      <c r="B1416" s="330"/>
      <c r="C1416" s="331"/>
      <c r="D1416" s="333"/>
      <c r="E1416" s="298" t="s">
        <v>1442</v>
      </c>
    </row>
    <row r="1417" spans="1:5" x14ac:dyDescent="0.25">
      <c r="A1417" s="334" t="s">
        <v>2133</v>
      </c>
      <c r="B1417" s="336" t="s">
        <v>2120</v>
      </c>
      <c r="C1417" s="337"/>
      <c r="D1417" s="340" t="s">
        <v>49</v>
      </c>
      <c r="E1417" s="295" t="s">
        <v>1441</v>
      </c>
    </row>
    <row r="1418" spans="1:5" x14ac:dyDescent="0.25">
      <c r="A1418" s="335"/>
      <c r="B1418" s="338"/>
      <c r="C1418" s="339"/>
      <c r="D1418" s="341"/>
      <c r="E1418" s="296" t="s">
        <v>1442</v>
      </c>
    </row>
    <row r="1419" spans="1:5" x14ac:dyDescent="0.25">
      <c r="A1419" s="326" t="s">
        <v>2134</v>
      </c>
      <c r="B1419" s="328" t="s">
        <v>2120</v>
      </c>
      <c r="C1419" s="329"/>
      <c r="D1419" s="332" t="s">
        <v>49</v>
      </c>
      <c r="E1419" s="297" t="s">
        <v>1441</v>
      </c>
    </row>
    <row r="1420" spans="1:5" x14ac:dyDescent="0.25">
      <c r="A1420" s="327"/>
      <c r="B1420" s="330"/>
      <c r="C1420" s="331"/>
      <c r="D1420" s="333"/>
      <c r="E1420" s="298" t="s">
        <v>1442</v>
      </c>
    </row>
    <row r="1421" spans="1:5" x14ac:dyDescent="0.25">
      <c r="A1421" s="334" t="s">
        <v>2135</v>
      </c>
      <c r="B1421" s="336" t="s">
        <v>2120</v>
      </c>
      <c r="C1421" s="337"/>
      <c r="D1421" s="340" t="s">
        <v>49</v>
      </c>
      <c r="E1421" s="295" t="s">
        <v>1441</v>
      </c>
    </row>
    <row r="1422" spans="1:5" x14ac:dyDescent="0.25">
      <c r="A1422" s="335"/>
      <c r="B1422" s="338"/>
      <c r="C1422" s="339"/>
      <c r="D1422" s="341"/>
      <c r="E1422" s="296" t="s">
        <v>1442</v>
      </c>
    </row>
    <row r="1423" spans="1:5" x14ac:dyDescent="0.25">
      <c r="A1423" s="326" t="s">
        <v>2136</v>
      </c>
      <c r="B1423" s="328" t="s">
        <v>2120</v>
      </c>
      <c r="C1423" s="329"/>
      <c r="D1423" s="332" t="s">
        <v>49</v>
      </c>
      <c r="E1423" s="297" t="s">
        <v>1441</v>
      </c>
    </row>
    <row r="1424" spans="1:5" x14ac:dyDescent="0.25">
      <c r="A1424" s="327"/>
      <c r="B1424" s="330"/>
      <c r="C1424" s="331"/>
      <c r="D1424" s="333"/>
      <c r="E1424" s="298" t="s">
        <v>1442</v>
      </c>
    </row>
    <row r="1425" spans="1:5" x14ac:dyDescent="0.25">
      <c r="A1425" s="334" t="s">
        <v>2137</v>
      </c>
      <c r="B1425" s="336" t="s">
        <v>2120</v>
      </c>
      <c r="C1425" s="337"/>
      <c r="D1425" s="340" t="s">
        <v>49</v>
      </c>
      <c r="E1425" s="295" t="s">
        <v>1441</v>
      </c>
    </row>
    <row r="1426" spans="1:5" x14ac:dyDescent="0.25">
      <c r="A1426" s="335"/>
      <c r="B1426" s="338"/>
      <c r="C1426" s="339"/>
      <c r="D1426" s="341"/>
      <c r="E1426" s="296" t="s">
        <v>1442</v>
      </c>
    </row>
    <row r="1427" spans="1:5" x14ac:dyDescent="0.25">
      <c r="A1427" s="326" t="s">
        <v>2138</v>
      </c>
      <c r="B1427" s="328" t="s">
        <v>2139</v>
      </c>
      <c r="C1427" s="329"/>
      <c r="D1427" s="332" t="s">
        <v>49</v>
      </c>
      <c r="E1427" s="297" t="s">
        <v>1441</v>
      </c>
    </row>
    <row r="1428" spans="1:5" x14ac:dyDescent="0.25">
      <c r="A1428" s="327"/>
      <c r="B1428" s="330"/>
      <c r="C1428" s="331"/>
      <c r="D1428" s="333"/>
      <c r="E1428" s="298" t="s">
        <v>1442</v>
      </c>
    </row>
    <row r="1429" spans="1:5" x14ac:dyDescent="0.25">
      <c r="A1429" s="334" t="s">
        <v>2140</v>
      </c>
      <c r="B1429" s="336" t="s">
        <v>2139</v>
      </c>
      <c r="C1429" s="337"/>
      <c r="D1429" s="340" t="s">
        <v>49</v>
      </c>
      <c r="E1429" s="295" t="s">
        <v>1441</v>
      </c>
    </row>
    <row r="1430" spans="1:5" x14ac:dyDescent="0.25">
      <c r="A1430" s="335"/>
      <c r="B1430" s="338"/>
      <c r="C1430" s="339"/>
      <c r="D1430" s="341"/>
      <c r="E1430" s="296" t="s">
        <v>1442</v>
      </c>
    </row>
    <row r="1431" spans="1:5" x14ac:dyDescent="0.25">
      <c r="A1431" s="326" t="s">
        <v>2141</v>
      </c>
      <c r="B1431" s="328" t="s">
        <v>2139</v>
      </c>
      <c r="C1431" s="329"/>
      <c r="D1431" s="332" t="s">
        <v>49</v>
      </c>
      <c r="E1431" s="297" t="s">
        <v>1441</v>
      </c>
    </row>
    <row r="1432" spans="1:5" x14ac:dyDescent="0.25">
      <c r="A1432" s="327"/>
      <c r="B1432" s="330"/>
      <c r="C1432" s="331"/>
      <c r="D1432" s="333"/>
      <c r="E1432" s="298" t="s">
        <v>1442</v>
      </c>
    </row>
    <row r="1433" spans="1:5" x14ac:dyDescent="0.25">
      <c r="A1433" s="334" t="s">
        <v>2142</v>
      </c>
      <c r="B1433" s="336" t="s">
        <v>2139</v>
      </c>
      <c r="C1433" s="337"/>
      <c r="D1433" s="340" t="s">
        <v>49</v>
      </c>
      <c r="E1433" s="295" t="s">
        <v>1441</v>
      </c>
    </row>
    <row r="1434" spans="1:5" x14ac:dyDescent="0.25">
      <c r="A1434" s="335"/>
      <c r="B1434" s="338"/>
      <c r="C1434" s="339"/>
      <c r="D1434" s="341"/>
      <c r="E1434" s="296" t="s">
        <v>1442</v>
      </c>
    </row>
    <row r="1435" spans="1:5" x14ac:dyDescent="0.25">
      <c r="A1435" s="326" t="s">
        <v>2143</v>
      </c>
      <c r="B1435" s="328" t="s">
        <v>2139</v>
      </c>
      <c r="C1435" s="329"/>
      <c r="D1435" s="332" t="s">
        <v>49</v>
      </c>
      <c r="E1435" s="297" t="s">
        <v>1441</v>
      </c>
    </row>
    <row r="1436" spans="1:5" x14ac:dyDescent="0.25">
      <c r="A1436" s="327"/>
      <c r="B1436" s="330"/>
      <c r="C1436" s="331"/>
      <c r="D1436" s="333"/>
      <c r="E1436" s="298" t="s">
        <v>1442</v>
      </c>
    </row>
    <row r="1437" spans="1:5" x14ac:dyDescent="0.25">
      <c r="A1437" s="334" t="s">
        <v>2144</v>
      </c>
      <c r="B1437" s="336" t="s">
        <v>2139</v>
      </c>
      <c r="C1437" s="337"/>
      <c r="D1437" s="340" t="s">
        <v>49</v>
      </c>
      <c r="E1437" s="295" t="s">
        <v>1441</v>
      </c>
    </row>
    <row r="1438" spans="1:5" x14ac:dyDescent="0.25">
      <c r="A1438" s="335"/>
      <c r="B1438" s="338"/>
      <c r="C1438" s="339"/>
      <c r="D1438" s="341"/>
      <c r="E1438" s="296" t="s">
        <v>1442</v>
      </c>
    </row>
    <row r="1439" spans="1:5" x14ac:dyDescent="0.25">
      <c r="A1439" s="326" t="s">
        <v>1958</v>
      </c>
      <c r="B1439" s="328" t="s">
        <v>2139</v>
      </c>
      <c r="C1439" s="329"/>
      <c r="D1439" s="332" t="s">
        <v>49</v>
      </c>
      <c r="E1439" s="297" t="s">
        <v>1441</v>
      </c>
    </row>
    <row r="1440" spans="1:5" x14ac:dyDescent="0.25">
      <c r="A1440" s="327"/>
      <c r="B1440" s="330"/>
      <c r="C1440" s="331"/>
      <c r="D1440" s="333"/>
      <c r="E1440" s="298" t="s">
        <v>1442</v>
      </c>
    </row>
    <row r="1441" spans="1:5" x14ac:dyDescent="0.25">
      <c r="A1441" s="334" t="s">
        <v>2145</v>
      </c>
      <c r="B1441" s="336" t="s">
        <v>2139</v>
      </c>
      <c r="C1441" s="337"/>
      <c r="D1441" s="340" t="s">
        <v>49</v>
      </c>
      <c r="E1441" s="295" t="s">
        <v>1441</v>
      </c>
    </row>
    <row r="1442" spans="1:5" x14ac:dyDescent="0.25">
      <c r="A1442" s="335"/>
      <c r="B1442" s="338"/>
      <c r="C1442" s="339"/>
      <c r="D1442" s="341"/>
      <c r="E1442" s="296" t="s">
        <v>1442</v>
      </c>
    </row>
    <row r="1443" spans="1:5" x14ac:dyDescent="0.25">
      <c r="A1443" s="326" t="s">
        <v>2146</v>
      </c>
      <c r="B1443" s="328" t="s">
        <v>2139</v>
      </c>
      <c r="C1443" s="329"/>
      <c r="D1443" s="332" t="s">
        <v>49</v>
      </c>
      <c r="E1443" s="297" t="s">
        <v>1441</v>
      </c>
    </row>
    <row r="1444" spans="1:5" x14ac:dyDescent="0.25">
      <c r="A1444" s="327"/>
      <c r="B1444" s="330"/>
      <c r="C1444" s="331"/>
      <c r="D1444" s="333"/>
      <c r="E1444" s="298" t="s">
        <v>1442</v>
      </c>
    </row>
    <row r="1445" spans="1:5" x14ac:dyDescent="0.25">
      <c r="A1445" s="334" t="s">
        <v>2147</v>
      </c>
      <c r="B1445" s="336" t="s">
        <v>2139</v>
      </c>
      <c r="C1445" s="337"/>
      <c r="D1445" s="340" t="s">
        <v>49</v>
      </c>
      <c r="E1445" s="295" t="s">
        <v>1441</v>
      </c>
    </row>
    <row r="1446" spans="1:5" x14ac:dyDescent="0.25">
      <c r="A1446" s="335"/>
      <c r="B1446" s="338"/>
      <c r="C1446" s="339"/>
      <c r="D1446" s="341"/>
      <c r="E1446" s="296" t="s">
        <v>1442</v>
      </c>
    </row>
    <row r="1447" spans="1:5" x14ac:dyDescent="0.25">
      <c r="A1447" s="326" t="s">
        <v>2148</v>
      </c>
      <c r="B1447" s="328" t="s">
        <v>2139</v>
      </c>
      <c r="C1447" s="329"/>
      <c r="D1447" s="332" t="s">
        <v>49</v>
      </c>
      <c r="E1447" s="297" t="s">
        <v>1441</v>
      </c>
    </row>
    <row r="1448" spans="1:5" x14ac:dyDescent="0.25">
      <c r="A1448" s="327"/>
      <c r="B1448" s="330"/>
      <c r="C1448" s="331"/>
      <c r="D1448" s="333"/>
      <c r="E1448" s="298" t="s">
        <v>1442</v>
      </c>
    </row>
    <row r="1449" spans="1:5" x14ac:dyDescent="0.25">
      <c r="A1449" s="334" t="s">
        <v>2149</v>
      </c>
      <c r="B1449" s="336" t="s">
        <v>2150</v>
      </c>
      <c r="C1449" s="337"/>
      <c r="D1449" s="340" t="s">
        <v>49</v>
      </c>
      <c r="E1449" s="295" t="s">
        <v>1441</v>
      </c>
    </row>
    <row r="1450" spans="1:5" x14ac:dyDescent="0.25">
      <c r="A1450" s="335"/>
      <c r="B1450" s="338"/>
      <c r="C1450" s="339"/>
      <c r="D1450" s="341"/>
      <c r="E1450" s="296" t="s">
        <v>1442</v>
      </c>
    </row>
    <row r="1451" spans="1:5" x14ac:dyDescent="0.25">
      <c r="A1451" s="326" t="s">
        <v>2151</v>
      </c>
      <c r="B1451" s="328" t="s">
        <v>2150</v>
      </c>
      <c r="C1451" s="329"/>
      <c r="D1451" s="332" t="s">
        <v>49</v>
      </c>
      <c r="E1451" s="297" t="s">
        <v>1441</v>
      </c>
    </row>
    <row r="1452" spans="1:5" x14ac:dyDescent="0.25">
      <c r="A1452" s="327"/>
      <c r="B1452" s="330"/>
      <c r="C1452" s="331"/>
      <c r="D1452" s="333"/>
      <c r="E1452" s="298" t="s">
        <v>1442</v>
      </c>
    </row>
    <row r="1453" spans="1:5" x14ac:dyDescent="0.25">
      <c r="A1453" s="334" t="s">
        <v>2152</v>
      </c>
      <c r="B1453" s="336" t="s">
        <v>2150</v>
      </c>
      <c r="C1453" s="337"/>
      <c r="D1453" s="340" t="s">
        <v>49</v>
      </c>
      <c r="E1453" s="295" t="s">
        <v>1441</v>
      </c>
    </row>
    <row r="1454" spans="1:5" x14ac:dyDescent="0.25">
      <c r="A1454" s="335"/>
      <c r="B1454" s="338"/>
      <c r="C1454" s="339"/>
      <c r="D1454" s="341"/>
      <c r="E1454" s="296" t="s">
        <v>1442</v>
      </c>
    </row>
    <row r="1455" spans="1:5" x14ac:dyDescent="0.25">
      <c r="A1455" s="326" t="s">
        <v>2153</v>
      </c>
      <c r="B1455" s="328" t="s">
        <v>2150</v>
      </c>
      <c r="C1455" s="329"/>
      <c r="D1455" s="332" t="s">
        <v>49</v>
      </c>
      <c r="E1455" s="297" t="s">
        <v>1441</v>
      </c>
    </row>
    <row r="1456" spans="1:5" x14ac:dyDescent="0.25">
      <c r="A1456" s="327"/>
      <c r="B1456" s="330"/>
      <c r="C1456" s="331"/>
      <c r="D1456" s="333"/>
      <c r="E1456" s="298" t="s">
        <v>1442</v>
      </c>
    </row>
    <row r="1457" spans="1:5" x14ac:dyDescent="0.25">
      <c r="A1457" s="334" t="s">
        <v>1928</v>
      </c>
      <c r="B1457" s="336" t="s">
        <v>2150</v>
      </c>
      <c r="C1457" s="337"/>
      <c r="D1457" s="340" t="s">
        <v>49</v>
      </c>
      <c r="E1457" s="295" t="s">
        <v>1441</v>
      </c>
    </row>
    <row r="1458" spans="1:5" x14ac:dyDescent="0.25">
      <c r="A1458" s="335"/>
      <c r="B1458" s="338"/>
      <c r="C1458" s="339"/>
      <c r="D1458" s="341"/>
      <c r="E1458" s="296" t="s">
        <v>1442</v>
      </c>
    </row>
    <row r="1459" spans="1:5" x14ac:dyDescent="0.25">
      <c r="A1459" s="326" t="s">
        <v>2154</v>
      </c>
      <c r="B1459" s="328" t="s">
        <v>2150</v>
      </c>
      <c r="C1459" s="329"/>
      <c r="D1459" s="332" t="s">
        <v>49</v>
      </c>
      <c r="E1459" s="297" t="s">
        <v>1441</v>
      </c>
    </row>
    <row r="1460" spans="1:5" x14ac:dyDescent="0.25">
      <c r="A1460" s="327"/>
      <c r="B1460" s="330"/>
      <c r="C1460" s="331"/>
      <c r="D1460" s="333"/>
      <c r="E1460" s="298" t="s">
        <v>1442</v>
      </c>
    </row>
    <row r="1461" spans="1:5" x14ac:dyDescent="0.25">
      <c r="A1461" s="334" t="s">
        <v>2155</v>
      </c>
      <c r="B1461" s="336" t="s">
        <v>2150</v>
      </c>
      <c r="C1461" s="337"/>
      <c r="D1461" s="340" t="s">
        <v>49</v>
      </c>
      <c r="E1461" s="295" t="s">
        <v>1441</v>
      </c>
    </row>
    <row r="1462" spans="1:5" x14ac:dyDescent="0.25">
      <c r="A1462" s="335"/>
      <c r="B1462" s="338"/>
      <c r="C1462" s="339"/>
      <c r="D1462" s="341"/>
      <c r="E1462" s="296" t="s">
        <v>1442</v>
      </c>
    </row>
    <row r="1463" spans="1:5" x14ac:dyDescent="0.25">
      <c r="A1463" s="326" t="s">
        <v>2156</v>
      </c>
      <c r="B1463" s="328" t="s">
        <v>2150</v>
      </c>
      <c r="C1463" s="329"/>
      <c r="D1463" s="332" t="s">
        <v>49</v>
      </c>
      <c r="E1463" s="297" t="s">
        <v>1441</v>
      </c>
    </row>
    <row r="1464" spans="1:5" x14ac:dyDescent="0.25">
      <c r="A1464" s="327"/>
      <c r="B1464" s="330"/>
      <c r="C1464" s="331"/>
      <c r="D1464" s="333"/>
      <c r="E1464" s="298" t="s">
        <v>1442</v>
      </c>
    </row>
    <row r="1465" spans="1:5" x14ac:dyDescent="0.25">
      <c r="A1465" s="334" t="s">
        <v>2157</v>
      </c>
      <c r="B1465" s="336" t="s">
        <v>2150</v>
      </c>
      <c r="C1465" s="337"/>
      <c r="D1465" s="340" t="s">
        <v>49</v>
      </c>
      <c r="E1465" s="295" t="s">
        <v>1441</v>
      </c>
    </row>
    <row r="1466" spans="1:5" x14ac:dyDescent="0.25">
      <c r="A1466" s="335"/>
      <c r="B1466" s="338"/>
      <c r="C1466" s="339"/>
      <c r="D1466" s="341"/>
      <c r="E1466" s="296" t="s">
        <v>1442</v>
      </c>
    </row>
    <row r="1467" spans="1:5" x14ac:dyDescent="0.25">
      <c r="A1467" s="326" t="s">
        <v>2158</v>
      </c>
      <c r="B1467" s="328" t="s">
        <v>2150</v>
      </c>
      <c r="C1467" s="329"/>
      <c r="D1467" s="332" t="s">
        <v>49</v>
      </c>
      <c r="E1467" s="297" t="s">
        <v>1441</v>
      </c>
    </row>
    <row r="1468" spans="1:5" x14ac:dyDescent="0.25">
      <c r="A1468" s="327"/>
      <c r="B1468" s="330"/>
      <c r="C1468" s="331"/>
      <c r="D1468" s="333"/>
      <c r="E1468" s="298" t="s">
        <v>1442</v>
      </c>
    </row>
    <row r="1469" spans="1:5" x14ac:dyDescent="0.25">
      <c r="A1469" s="334" t="s">
        <v>2159</v>
      </c>
      <c r="B1469" s="336" t="s">
        <v>2150</v>
      </c>
      <c r="C1469" s="337"/>
      <c r="D1469" s="340" t="s">
        <v>49</v>
      </c>
      <c r="E1469" s="295" t="s">
        <v>1441</v>
      </c>
    </row>
    <row r="1470" spans="1:5" x14ac:dyDescent="0.25">
      <c r="A1470" s="335"/>
      <c r="B1470" s="338"/>
      <c r="C1470" s="339"/>
      <c r="D1470" s="341"/>
      <c r="E1470" s="296" t="s">
        <v>1442</v>
      </c>
    </row>
    <row r="1471" spans="1:5" x14ac:dyDescent="0.25">
      <c r="A1471" s="326" t="s">
        <v>2160</v>
      </c>
      <c r="B1471" s="328" t="s">
        <v>2150</v>
      </c>
      <c r="C1471" s="329"/>
      <c r="D1471" s="332" t="s">
        <v>49</v>
      </c>
      <c r="E1471" s="297" t="s">
        <v>1441</v>
      </c>
    </row>
    <row r="1472" spans="1:5" x14ac:dyDescent="0.25">
      <c r="A1472" s="327"/>
      <c r="B1472" s="330"/>
      <c r="C1472" s="331"/>
      <c r="D1472" s="333"/>
      <c r="E1472" s="298" t="s">
        <v>1442</v>
      </c>
    </row>
    <row r="1473" spans="1:5" x14ac:dyDescent="0.25">
      <c r="A1473" s="334" t="s">
        <v>2161</v>
      </c>
      <c r="B1473" s="336" t="s">
        <v>2150</v>
      </c>
      <c r="C1473" s="337"/>
      <c r="D1473" s="340" t="s">
        <v>49</v>
      </c>
      <c r="E1473" s="295" t="s">
        <v>1441</v>
      </c>
    </row>
    <row r="1474" spans="1:5" x14ac:dyDescent="0.25">
      <c r="A1474" s="335"/>
      <c r="B1474" s="338"/>
      <c r="C1474" s="339"/>
      <c r="D1474" s="341"/>
      <c r="E1474" s="296" t="s">
        <v>1442</v>
      </c>
    </row>
    <row r="1475" spans="1:5" x14ac:dyDescent="0.25">
      <c r="A1475" s="326" t="s">
        <v>2162</v>
      </c>
      <c r="B1475" s="328" t="s">
        <v>2150</v>
      </c>
      <c r="C1475" s="329"/>
      <c r="D1475" s="332" t="s">
        <v>49</v>
      </c>
      <c r="E1475" s="297" t="s">
        <v>1441</v>
      </c>
    </row>
    <row r="1476" spans="1:5" x14ac:dyDescent="0.25">
      <c r="A1476" s="327"/>
      <c r="B1476" s="330"/>
      <c r="C1476" s="331"/>
      <c r="D1476" s="333"/>
      <c r="E1476" s="298" t="s">
        <v>1442</v>
      </c>
    </row>
    <row r="1477" spans="1:5" x14ac:dyDescent="0.25">
      <c r="A1477" s="334" t="s">
        <v>2163</v>
      </c>
      <c r="B1477" s="336" t="s">
        <v>2164</v>
      </c>
      <c r="C1477" s="337"/>
      <c r="D1477" s="340" t="s">
        <v>49</v>
      </c>
      <c r="E1477" s="295" t="s">
        <v>1441</v>
      </c>
    </row>
    <row r="1478" spans="1:5" x14ac:dyDescent="0.25">
      <c r="A1478" s="335"/>
      <c r="B1478" s="338"/>
      <c r="C1478" s="339"/>
      <c r="D1478" s="341"/>
      <c r="E1478" s="296" t="s">
        <v>1442</v>
      </c>
    </row>
    <row r="1479" spans="1:5" x14ac:dyDescent="0.25">
      <c r="A1479" s="326" t="s">
        <v>2165</v>
      </c>
      <c r="B1479" s="328" t="s">
        <v>2164</v>
      </c>
      <c r="C1479" s="329"/>
      <c r="D1479" s="332" t="s">
        <v>49</v>
      </c>
      <c r="E1479" s="297" t="s">
        <v>1441</v>
      </c>
    </row>
    <row r="1480" spans="1:5" x14ac:dyDescent="0.25">
      <c r="A1480" s="327"/>
      <c r="B1480" s="330"/>
      <c r="C1480" s="331"/>
      <c r="D1480" s="333"/>
      <c r="E1480" s="298" t="s">
        <v>1442</v>
      </c>
    </row>
    <row r="1481" spans="1:5" x14ac:dyDescent="0.25">
      <c r="A1481" s="334" t="s">
        <v>2166</v>
      </c>
      <c r="B1481" s="336" t="s">
        <v>2164</v>
      </c>
      <c r="C1481" s="337"/>
      <c r="D1481" s="340" t="s">
        <v>49</v>
      </c>
      <c r="E1481" s="295" t="s">
        <v>1441</v>
      </c>
    </row>
    <row r="1482" spans="1:5" x14ac:dyDescent="0.25">
      <c r="A1482" s="335"/>
      <c r="B1482" s="338"/>
      <c r="C1482" s="339"/>
      <c r="D1482" s="341"/>
      <c r="E1482" s="296" t="s">
        <v>1442</v>
      </c>
    </row>
    <row r="1483" spans="1:5" x14ac:dyDescent="0.25">
      <c r="A1483" s="326" t="s">
        <v>2167</v>
      </c>
      <c r="B1483" s="328" t="s">
        <v>2164</v>
      </c>
      <c r="C1483" s="329"/>
      <c r="D1483" s="332" t="s">
        <v>49</v>
      </c>
      <c r="E1483" s="297" t="s">
        <v>1441</v>
      </c>
    </row>
    <row r="1484" spans="1:5" x14ac:dyDescent="0.25">
      <c r="A1484" s="327"/>
      <c r="B1484" s="330"/>
      <c r="C1484" s="331"/>
      <c r="D1484" s="333"/>
      <c r="E1484" s="298" t="s">
        <v>1442</v>
      </c>
    </row>
    <row r="1485" spans="1:5" x14ac:dyDescent="0.25">
      <c r="A1485" s="334" t="s">
        <v>2140</v>
      </c>
      <c r="B1485" s="336" t="s">
        <v>2164</v>
      </c>
      <c r="C1485" s="337"/>
      <c r="D1485" s="340" t="s">
        <v>49</v>
      </c>
      <c r="E1485" s="295" t="s">
        <v>1441</v>
      </c>
    </row>
    <row r="1486" spans="1:5" x14ac:dyDescent="0.25">
      <c r="A1486" s="335"/>
      <c r="B1486" s="338"/>
      <c r="C1486" s="339"/>
      <c r="D1486" s="341"/>
      <c r="E1486" s="296" t="s">
        <v>1442</v>
      </c>
    </row>
    <row r="1487" spans="1:5" x14ac:dyDescent="0.25">
      <c r="A1487" s="326" t="s">
        <v>2168</v>
      </c>
      <c r="B1487" s="328" t="s">
        <v>2164</v>
      </c>
      <c r="C1487" s="329"/>
      <c r="D1487" s="332" t="s">
        <v>49</v>
      </c>
      <c r="E1487" s="297" t="s">
        <v>1441</v>
      </c>
    </row>
    <row r="1488" spans="1:5" x14ac:dyDescent="0.25">
      <c r="A1488" s="327"/>
      <c r="B1488" s="330"/>
      <c r="C1488" s="331"/>
      <c r="D1488" s="333"/>
      <c r="E1488" s="298" t="s">
        <v>1442</v>
      </c>
    </row>
    <row r="1489" spans="1:5" x14ac:dyDescent="0.25">
      <c r="A1489" s="334" t="s">
        <v>2123</v>
      </c>
      <c r="B1489" s="336" t="s">
        <v>2164</v>
      </c>
      <c r="C1489" s="337"/>
      <c r="D1489" s="340" t="s">
        <v>49</v>
      </c>
      <c r="E1489" s="295" t="s">
        <v>1441</v>
      </c>
    </row>
    <row r="1490" spans="1:5" x14ac:dyDescent="0.25">
      <c r="A1490" s="335"/>
      <c r="B1490" s="338"/>
      <c r="C1490" s="339"/>
      <c r="D1490" s="341"/>
      <c r="E1490" s="296" t="s">
        <v>1442</v>
      </c>
    </row>
    <row r="1491" spans="1:5" x14ac:dyDescent="0.25">
      <c r="A1491" s="326" t="s">
        <v>2169</v>
      </c>
      <c r="B1491" s="328" t="s">
        <v>2164</v>
      </c>
      <c r="C1491" s="329"/>
      <c r="D1491" s="332" t="s">
        <v>49</v>
      </c>
      <c r="E1491" s="297" t="s">
        <v>1441</v>
      </c>
    </row>
    <row r="1492" spans="1:5" x14ac:dyDescent="0.25">
      <c r="A1492" s="327"/>
      <c r="B1492" s="330"/>
      <c r="C1492" s="331"/>
      <c r="D1492" s="333"/>
      <c r="E1492" s="298" t="s">
        <v>1442</v>
      </c>
    </row>
    <row r="1493" spans="1:5" x14ac:dyDescent="0.25">
      <c r="A1493" s="334" t="s">
        <v>2170</v>
      </c>
      <c r="B1493" s="336" t="s">
        <v>2164</v>
      </c>
      <c r="C1493" s="337"/>
      <c r="D1493" s="340" t="s">
        <v>49</v>
      </c>
      <c r="E1493" s="295" t="s">
        <v>1441</v>
      </c>
    </row>
    <row r="1494" spans="1:5" x14ac:dyDescent="0.25">
      <c r="A1494" s="335"/>
      <c r="B1494" s="338"/>
      <c r="C1494" s="339"/>
      <c r="D1494" s="341"/>
      <c r="E1494" s="296" t="s">
        <v>1442</v>
      </c>
    </row>
    <row r="1495" spans="1:5" x14ac:dyDescent="0.25">
      <c r="A1495" s="326" t="s">
        <v>2171</v>
      </c>
      <c r="B1495" s="328" t="s">
        <v>2164</v>
      </c>
      <c r="C1495" s="329"/>
      <c r="D1495" s="332" t="s">
        <v>49</v>
      </c>
      <c r="E1495" s="297" t="s">
        <v>1441</v>
      </c>
    </row>
    <row r="1496" spans="1:5" x14ac:dyDescent="0.25">
      <c r="A1496" s="327"/>
      <c r="B1496" s="330"/>
      <c r="C1496" s="331"/>
      <c r="D1496" s="333"/>
      <c r="E1496" s="298" t="s">
        <v>1442</v>
      </c>
    </row>
    <row r="1497" spans="1:5" x14ac:dyDescent="0.25">
      <c r="A1497" s="334" t="s">
        <v>2172</v>
      </c>
      <c r="B1497" s="336" t="s">
        <v>2164</v>
      </c>
      <c r="C1497" s="337"/>
      <c r="D1497" s="340" t="s">
        <v>49</v>
      </c>
      <c r="E1497" s="295" t="s">
        <v>1441</v>
      </c>
    </row>
    <row r="1498" spans="1:5" x14ac:dyDescent="0.25">
      <c r="A1498" s="335"/>
      <c r="B1498" s="338"/>
      <c r="C1498" s="339"/>
      <c r="D1498" s="341"/>
      <c r="E1498" s="296" t="s">
        <v>1442</v>
      </c>
    </row>
    <row r="1499" spans="1:5" x14ac:dyDescent="0.25">
      <c r="A1499" s="326" t="s">
        <v>2173</v>
      </c>
      <c r="B1499" s="328" t="s">
        <v>2164</v>
      </c>
      <c r="C1499" s="329"/>
      <c r="D1499" s="332" t="s">
        <v>49</v>
      </c>
      <c r="E1499" s="297" t="s">
        <v>1441</v>
      </c>
    </row>
    <row r="1500" spans="1:5" x14ac:dyDescent="0.25">
      <c r="A1500" s="327"/>
      <c r="B1500" s="330"/>
      <c r="C1500" s="331"/>
      <c r="D1500" s="333"/>
      <c r="E1500" s="298" t="s">
        <v>1442</v>
      </c>
    </row>
    <row r="1501" spans="1:5" x14ac:dyDescent="0.25">
      <c r="A1501" s="334" t="s">
        <v>2174</v>
      </c>
      <c r="B1501" s="336" t="s">
        <v>2164</v>
      </c>
      <c r="C1501" s="337"/>
      <c r="D1501" s="340" t="s">
        <v>49</v>
      </c>
      <c r="E1501" s="295" t="s">
        <v>1441</v>
      </c>
    </row>
    <row r="1502" spans="1:5" x14ac:dyDescent="0.25">
      <c r="A1502" s="335"/>
      <c r="B1502" s="338"/>
      <c r="C1502" s="339"/>
      <c r="D1502" s="341"/>
      <c r="E1502" s="296" t="s">
        <v>1442</v>
      </c>
    </row>
    <row r="1503" spans="1:5" x14ac:dyDescent="0.25">
      <c r="A1503" s="326" t="s">
        <v>2175</v>
      </c>
      <c r="B1503" s="328" t="s">
        <v>2164</v>
      </c>
      <c r="C1503" s="329"/>
      <c r="D1503" s="332" t="s">
        <v>49</v>
      </c>
      <c r="E1503" s="297" t="s">
        <v>1441</v>
      </c>
    </row>
    <row r="1504" spans="1:5" x14ac:dyDescent="0.25">
      <c r="A1504" s="327"/>
      <c r="B1504" s="330"/>
      <c r="C1504" s="331"/>
      <c r="D1504" s="333"/>
      <c r="E1504" s="298" t="s">
        <v>1442</v>
      </c>
    </row>
    <row r="1505" spans="1:5" x14ac:dyDescent="0.25">
      <c r="A1505" s="334" t="s">
        <v>1967</v>
      </c>
      <c r="B1505" s="336" t="s">
        <v>2164</v>
      </c>
      <c r="C1505" s="337"/>
      <c r="D1505" s="340" t="s">
        <v>49</v>
      </c>
      <c r="E1505" s="295" t="s">
        <v>1441</v>
      </c>
    </row>
    <row r="1506" spans="1:5" x14ac:dyDescent="0.25">
      <c r="A1506" s="335"/>
      <c r="B1506" s="338"/>
      <c r="C1506" s="339"/>
      <c r="D1506" s="341"/>
      <c r="E1506" s="296" t="s">
        <v>1442</v>
      </c>
    </row>
    <row r="1507" spans="1:5" x14ac:dyDescent="0.25">
      <c r="A1507" s="326" t="s">
        <v>2176</v>
      </c>
      <c r="B1507" s="328" t="s">
        <v>2164</v>
      </c>
      <c r="C1507" s="329"/>
      <c r="D1507" s="332" t="s">
        <v>49</v>
      </c>
      <c r="E1507" s="297" t="s">
        <v>1441</v>
      </c>
    </row>
    <row r="1508" spans="1:5" x14ac:dyDescent="0.25">
      <c r="A1508" s="327"/>
      <c r="B1508" s="330"/>
      <c r="C1508" s="331"/>
      <c r="D1508" s="333"/>
      <c r="E1508" s="298" t="s">
        <v>1442</v>
      </c>
    </row>
    <row r="1509" spans="1:5" x14ac:dyDescent="0.25">
      <c r="A1509" s="334" t="s">
        <v>2169</v>
      </c>
      <c r="B1509" s="336" t="s">
        <v>2177</v>
      </c>
      <c r="C1509" s="337"/>
      <c r="D1509" s="340" t="s">
        <v>49</v>
      </c>
      <c r="E1509" s="295" t="s">
        <v>1441</v>
      </c>
    </row>
    <row r="1510" spans="1:5" x14ac:dyDescent="0.25">
      <c r="A1510" s="335"/>
      <c r="B1510" s="338"/>
      <c r="C1510" s="339"/>
      <c r="D1510" s="341"/>
      <c r="E1510" s="296" t="s">
        <v>1442</v>
      </c>
    </row>
    <row r="1511" spans="1:5" x14ac:dyDescent="0.25">
      <c r="A1511" s="326" t="s">
        <v>2178</v>
      </c>
      <c r="B1511" s="328" t="s">
        <v>2177</v>
      </c>
      <c r="C1511" s="329"/>
      <c r="D1511" s="332" t="s">
        <v>49</v>
      </c>
      <c r="E1511" s="297" t="s">
        <v>1441</v>
      </c>
    </row>
    <row r="1512" spans="1:5" x14ac:dyDescent="0.25">
      <c r="A1512" s="327"/>
      <c r="B1512" s="330"/>
      <c r="C1512" s="331"/>
      <c r="D1512" s="333"/>
      <c r="E1512" s="298" t="s">
        <v>1442</v>
      </c>
    </row>
    <row r="1513" spans="1:5" x14ac:dyDescent="0.25">
      <c r="A1513" s="334" t="s">
        <v>2179</v>
      </c>
      <c r="B1513" s="336" t="s">
        <v>2177</v>
      </c>
      <c r="C1513" s="337"/>
      <c r="D1513" s="340" t="s">
        <v>49</v>
      </c>
      <c r="E1513" s="295" t="s">
        <v>1441</v>
      </c>
    </row>
    <row r="1514" spans="1:5" x14ac:dyDescent="0.25">
      <c r="A1514" s="335"/>
      <c r="B1514" s="338"/>
      <c r="C1514" s="339"/>
      <c r="D1514" s="341"/>
      <c r="E1514" s="296" t="s">
        <v>1442</v>
      </c>
    </row>
    <row r="1515" spans="1:5" x14ac:dyDescent="0.25">
      <c r="A1515" s="326" t="s">
        <v>2180</v>
      </c>
      <c r="B1515" s="328" t="s">
        <v>2177</v>
      </c>
      <c r="C1515" s="329"/>
      <c r="D1515" s="332" t="s">
        <v>49</v>
      </c>
      <c r="E1515" s="297" t="s">
        <v>1441</v>
      </c>
    </row>
    <row r="1516" spans="1:5" x14ac:dyDescent="0.25">
      <c r="A1516" s="327"/>
      <c r="B1516" s="330"/>
      <c r="C1516" s="331"/>
      <c r="D1516" s="333"/>
      <c r="E1516" s="298" t="s">
        <v>1442</v>
      </c>
    </row>
    <row r="1517" spans="1:5" x14ac:dyDescent="0.25">
      <c r="A1517" s="334" t="s">
        <v>2181</v>
      </c>
      <c r="B1517" s="336" t="s">
        <v>2177</v>
      </c>
      <c r="C1517" s="337"/>
      <c r="D1517" s="340" t="s">
        <v>49</v>
      </c>
      <c r="E1517" s="295" t="s">
        <v>1441</v>
      </c>
    </row>
    <row r="1518" spans="1:5" x14ac:dyDescent="0.25">
      <c r="A1518" s="335"/>
      <c r="B1518" s="338"/>
      <c r="C1518" s="339"/>
      <c r="D1518" s="341"/>
      <c r="E1518" s="296" t="s">
        <v>1442</v>
      </c>
    </row>
    <row r="1519" spans="1:5" x14ac:dyDescent="0.25">
      <c r="A1519" s="326" t="s">
        <v>2182</v>
      </c>
      <c r="B1519" s="328" t="s">
        <v>2177</v>
      </c>
      <c r="C1519" s="329"/>
      <c r="D1519" s="332" t="s">
        <v>49</v>
      </c>
      <c r="E1519" s="297" t="s">
        <v>1441</v>
      </c>
    </row>
    <row r="1520" spans="1:5" x14ac:dyDescent="0.25">
      <c r="A1520" s="327"/>
      <c r="B1520" s="330"/>
      <c r="C1520" s="331"/>
      <c r="D1520" s="333"/>
      <c r="E1520" s="298" t="s">
        <v>1442</v>
      </c>
    </row>
    <row r="1521" spans="1:5" x14ac:dyDescent="0.25">
      <c r="A1521" s="334" t="s">
        <v>2183</v>
      </c>
      <c r="B1521" s="336" t="s">
        <v>2177</v>
      </c>
      <c r="C1521" s="337"/>
      <c r="D1521" s="340" t="s">
        <v>49</v>
      </c>
      <c r="E1521" s="295" t="s">
        <v>1441</v>
      </c>
    </row>
    <row r="1522" spans="1:5" x14ac:dyDescent="0.25">
      <c r="A1522" s="335"/>
      <c r="B1522" s="338"/>
      <c r="C1522" s="339"/>
      <c r="D1522" s="341"/>
      <c r="E1522" s="296" t="s">
        <v>1442</v>
      </c>
    </row>
    <row r="1523" spans="1:5" x14ac:dyDescent="0.25">
      <c r="A1523" s="326" t="s">
        <v>1865</v>
      </c>
      <c r="B1523" s="328" t="s">
        <v>2177</v>
      </c>
      <c r="C1523" s="329"/>
      <c r="D1523" s="332" t="s">
        <v>49</v>
      </c>
      <c r="E1523" s="297" t="s">
        <v>1441</v>
      </c>
    </row>
    <row r="1524" spans="1:5" x14ac:dyDescent="0.25">
      <c r="A1524" s="327"/>
      <c r="B1524" s="330"/>
      <c r="C1524" s="331"/>
      <c r="D1524" s="333"/>
      <c r="E1524" s="298" t="s">
        <v>1442</v>
      </c>
    </row>
    <row r="1525" spans="1:5" x14ac:dyDescent="0.25">
      <c r="A1525" s="334" t="s">
        <v>2184</v>
      </c>
      <c r="B1525" s="336" t="s">
        <v>2177</v>
      </c>
      <c r="C1525" s="337"/>
      <c r="D1525" s="340" t="s">
        <v>49</v>
      </c>
      <c r="E1525" s="295" t="s">
        <v>1441</v>
      </c>
    </row>
    <row r="1526" spans="1:5" x14ac:dyDescent="0.25">
      <c r="A1526" s="335"/>
      <c r="B1526" s="338"/>
      <c r="C1526" s="339"/>
      <c r="D1526" s="341"/>
      <c r="E1526" s="296" t="s">
        <v>1442</v>
      </c>
    </row>
    <row r="1527" spans="1:5" x14ac:dyDescent="0.25">
      <c r="A1527" s="326" t="s">
        <v>2185</v>
      </c>
      <c r="B1527" s="328" t="s">
        <v>2177</v>
      </c>
      <c r="C1527" s="329"/>
      <c r="D1527" s="332" t="s">
        <v>49</v>
      </c>
      <c r="E1527" s="297" t="s">
        <v>1441</v>
      </c>
    </row>
    <row r="1528" spans="1:5" x14ac:dyDescent="0.25">
      <c r="A1528" s="327"/>
      <c r="B1528" s="330"/>
      <c r="C1528" s="331"/>
      <c r="D1528" s="333"/>
      <c r="E1528" s="298" t="s">
        <v>1442</v>
      </c>
    </row>
    <row r="1529" spans="1:5" x14ac:dyDescent="0.25">
      <c r="A1529" s="334" t="s">
        <v>2186</v>
      </c>
      <c r="B1529" s="336" t="s">
        <v>2177</v>
      </c>
      <c r="C1529" s="337"/>
      <c r="D1529" s="340" t="s">
        <v>49</v>
      </c>
      <c r="E1529" s="295" t="s">
        <v>1441</v>
      </c>
    </row>
    <row r="1530" spans="1:5" x14ac:dyDescent="0.25">
      <c r="A1530" s="335"/>
      <c r="B1530" s="338"/>
      <c r="C1530" s="339"/>
      <c r="D1530" s="341"/>
      <c r="E1530" s="296" t="s">
        <v>1442</v>
      </c>
    </row>
    <row r="1531" spans="1:5" x14ac:dyDescent="0.25">
      <c r="A1531" s="326" t="s">
        <v>2187</v>
      </c>
      <c r="B1531" s="328" t="s">
        <v>2188</v>
      </c>
      <c r="C1531" s="329"/>
      <c r="D1531" s="332" t="s">
        <v>49</v>
      </c>
      <c r="E1531" s="297" t="s">
        <v>1441</v>
      </c>
    </row>
    <row r="1532" spans="1:5" x14ac:dyDescent="0.25">
      <c r="A1532" s="327"/>
      <c r="B1532" s="330"/>
      <c r="C1532" s="331"/>
      <c r="D1532" s="333"/>
      <c r="E1532" s="298" t="s">
        <v>1442</v>
      </c>
    </row>
    <row r="1533" spans="1:5" x14ac:dyDescent="0.25">
      <c r="A1533" s="334" t="s">
        <v>2189</v>
      </c>
      <c r="B1533" s="336" t="s">
        <v>2188</v>
      </c>
      <c r="C1533" s="337"/>
      <c r="D1533" s="340" t="s">
        <v>49</v>
      </c>
      <c r="E1533" s="295" t="s">
        <v>1441</v>
      </c>
    </row>
    <row r="1534" spans="1:5" x14ac:dyDescent="0.25">
      <c r="A1534" s="335"/>
      <c r="B1534" s="338"/>
      <c r="C1534" s="339"/>
      <c r="D1534" s="341"/>
      <c r="E1534" s="296" t="s">
        <v>1442</v>
      </c>
    </row>
    <row r="1535" spans="1:5" x14ac:dyDescent="0.25">
      <c r="A1535" s="326" t="s">
        <v>2190</v>
      </c>
      <c r="B1535" s="328" t="s">
        <v>2188</v>
      </c>
      <c r="C1535" s="329"/>
      <c r="D1535" s="332" t="s">
        <v>49</v>
      </c>
      <c r="E1535" s="297" t="s">
        <v>1441</v>
      </c>
    </row>
    <row r="1536" spans="1:5" x14ac:dyDescent="0.25">
      <c r="A1536" s="327"/>
      <c r="B1536" s="330"/>
      <c r="C1536" s="331"/>
      <c r="D1536" s="333"/>
      <c r="E1536" s="298" t="s">
        <v>1442</v>
      </c>
    </row>
    <row r="1537" spans="1:5" x14ac:dyDescent="0.25">
      <c r="A1537" s="334" t="s">
        <v>2191</v>
      </c>
      <c r="B1537" s="336" t="s">
        <v>2188</v>
      </c>
      <c r="C1537" s="337"/>
      <c r="D1537" s="340" t="s">
        <v>49</v>
      </c>
      <c r="E1537" s="295" t="s">
        <v>1441</v>
      </c>
    </row>
    <row r="1538" spans="1:5" x14ac:dyDescent="0.25">
      <c r="A1538" s="335"/>
      <c r="B1538" s="338"/>
      <c r="C1538" s="339"/>
      <c r="D1538" s="341"/>
      <c r="E1538" s="296" t="s">
        <v>1442</v>
      </c>
    </row>
    <row r="1539" spans="1:5" x14ac:dyDescent="0.25">
      <c r="A1539" s="326" t="s">
        <v>2192</v>
      </c>
      <c r="B1539" s="328" t="s">
        <v>2188</v>
      </c>
      <c r="C1539" s="329"/>
      <c r="D1539" s="332" t="s">
        <v>49</v>
      </c>
      <c r="E1539" s="297" t="s">
        <v>1441</v>
      </c>
    </row>
    <row r="1540" spans="1:5" x14ac:dyDescent="0.25">
      <c r="A1540" s="327"/>
      <c r="B1540" s="330"/>
      <c r="C1540" s="331"/>
      <c r="D1540" s="333"/>
      <c r="E1540" s="298" t="s">
        <v>1442</v>
      </c>
    </row>
    <row r="1541" spans="1:5" x14ac:dyDescent="0.25">
      <c r="A1541" s="334" t="s">
        <v>2193</v>
      </c>
      <c r="B1541" s="336" t="s">
        <v>2188</v>
      </c>
      <c r="C1541" s="337"/>
      <c r="D1541" s="340" t="s">
        <v>49</v>
      </c>
      <c r="E1541" s="295" t="s">
        <v>1441</v>
      </c>
    </row>
    <row r="1542" spans="1:5" x14ac:dyDescent="0.25">
      <c r="A1542" s="335"/>
      <c r="B1542" s="338"/>
      <c r="C1542" s="339"/>
      <c r="D1542" s="341"/>
      <c r="E1542" s="296" t="s">
        <v>1442</v>
      </c>
    </row>
    <row r="1543" spans="1:5" x14ac:dyDescent="0.25">
      <c r="A1543" s="326" t="s">
        <v>2194</v>
      </c>
      <c r="B1543" s="328" t="s">
        <v>2188</v>
      </c>
      <c r="C1543" s="329"/>
      <c r="D1543" s="332" t="s">
        <v>49</v>
      </c>
      <c r="E1543" s="297" t="s">
        <v>1441</v>
      </c>
    </row>
    <row r="1544" spans="1:5" x14ac:dyDescent="0.25">
      <c r="A1544" s="327"/>
      <c r="B1544" s="330"/>
      <c r="C1544" s="331"/>
      <c r="D1544" s="333"/>
      <c r="E1544" s="298" t="s">
        <v>1442</v>
      </c>
    </row>
    <row r="1545" spans="1:5" x14ac:dyDescent="0.25">
      <c r="A1545" s="334" t="s">
        <v>2120</v>
      </c>
      <c r="B1545" s="336"/>
      <c r="C1545" s="337"/>
      <c r="D1545" s="340" t="s">
        <v>49</v>
      </c>
      <c r="E1545" s="295" t="s">
        <v>1441</v>
      </c>
    </row>
    <row r="1546" spans="1:5" x14ac:dyDescent="0.25">
      <c r="A1546" s="335"/>
      <c r="B1546" s="338"/>
      <c r="C1546" s="339"/>
      <c r="D1546" s="341"/>
      <c r="E1546" s="296" t="s">
        <v>1442</v>
      </c>
    </row>
    <row r="1547" spans="1:5" x14ac:dyDescent="0.25">
      <c r="A1547" s="326" t="s">
        <v>2139</v>
      </c>
      <c r="B1547" s="328"/>
      <c r="C1547" s="329"/>
      <c r="D1547" s="332" t="s">
        <v>49</v>
      </c>
      <c r="E1547" s="297" t="s">
        <v>1441</v>
      </c>
    </row>
    <row r="1548" spans="1:5" x14ac:dyDescent="0.25">
      <c r="A1548" s="327"/>
      <c r="B1548" s="330"/>
      <c r="C1548" s="331"/>
      <c r="D1548" s="333"/>
      <c r="E1548" s="298" t="s">
        <v>1442</v>
      </c>
    </row>
    <row r="1549" spans="1:5" x14ac:dyDescent="0.25">
      <c r="A1549" s="334" t="s">
        <v>2150</v>
      </c>
      <c r="B1549" s="336"/>
      <c r="C1549" s="337"/>
      <c r="D1549" s="340" t="s">
        <v>49</v>
      </c>
      <c r="E1549" s="295" t="s">
        <v>1441</v>
      </c>
    </row>
    <row r="1550" spans="1:5" x14ac:dyDescent="0.25">
      <c r="A1550" s="335"/>
      <c r="B1550" s="338"/>
      <c r="C1550" s="339"/>
      <c r="D1550" s="341"/>
      <c r="E1550" s="296" t="s">
        <v>1442</v>
      </c>
    </row>
    <row r="1551" spans="1:5" x14ac:dyDescent="0.25">
      <c r="A1551" s="326" t="s">
        <v>2164</v>
      </c>
      <c r="B1551" s="328"/>
      <c r="C1551" s="329"/>
      <c r="D1551" s="332" t="s">
        <v>49</v>
      </c>
      <c r="E1551" s="297" t="s">
        <v>1441</v>
      </c>
    </row>
    <row r="1552" spans="1:5" x14ac:dyDescent="0.25">
      <c r="A1552" s="327"/>
      <c r="B1552" s="330"/>
      <c r="C1552" s="331"/>
      <c r="D1552" s="333"/>
      <c r="E1552" s="298" t="s">
        <v>1442</v>
      </c>
    </row>
    <row r="1553" spans="1:5" x14ac:dyDescent="0.25">
      <c r="A1553" s="334" t="s">
        <v>2177</v>
      </c>
      <c r="B1553" s="336"/>
      <c r="C1553" s="337"/>
      <c r="D1553" s="340" t="s">
        <v>49</v>
      </c>
      <c r="E1553" s="295" t="s">
        <v>1441</v>
      </c>
    </row>
    <row r="1554" spans="1:5" x14ac:dyDescent="0.25">
      <c r="A1554" s="335"/>
      <c r="B1554" s="338"/>
      <c r="C1554" s="339"/>
      <c r="D1554" s="341"/>
      <c r="E1554" s="296" t="s">
        <v>1442</v>
      </c>
    </row>
    <row r="1555" spans="1:5" x14ac:dyDescent="0.25">
      <c r="A1555" s="326" t="s">
        <v>2195</v>
      </c>
      <c r="B1555" s="328" t="s">
        <v>2177</v>
      </c>
      <c r="C1555" s="329"/>
      <c r="D1555" s="332" t="s">
        <v>49</v>
      </c>
      <c r="E1555" s="297" t="s">
        <v>1441</v>
      </c>
    </row>
    <row r="1556" spans="1:5" x14ac:dyDescent="0.25">
      <c r="A1556" s="327"/>
      <c r="B1556" s="330"/>
      <c r="C1556" s="331"/>
      <c r="D1556" s="333"/>
      <c r="E1556" s="298" t="s">
        <v>1442</v>
      </c>
    </row>
    <row r="1557" spans="1:5" x14ac:dyDescent="0.25">
      <c r="A1557" s="334" t="s">
        <v>2169</v>
      </c>
      <c r="B1557" s="336" t="s">
        <v>2120</v>
      </c>
      <c r="C1557" s="337"/>
      <c r="D1557" s="340" t="s">
        <v>49</v>
      </c>
      <c r="E1557" s="295" t="s">
        <v>1441</v>
      </c>
    </row>
    <row r="1558" spans="1:5" x14ac:dyDescent="0.25">
      <c r="A1558" s="335"/>
      <c r="B1558" s="338"/>
      <c r="C1558" s="339"/>
      <c r="D1558" s="341"/>
      <c r="E1558" s="296" t="s">
        <v>1442</v>
      </c>
    </row>
    <row r="1559" spans="1:5" x14ac:dyDescent="0.25">
      <c r="A1559" s="326" t="s">
        <v>2196</v>
      </c>
      <c r="B1559" s="328" t="s">
        <v>2164</v>
      </c>
      <c r="C1559" s="329"/>
      <c r="D1559" s="332" t="s">
        <v>49</v>
      </c>
      <c r="E1559" s="297" t="s">
        <v>1441</v>
      </c>
    </row>
    <row r="1560" spans="1:5" x14ac:dyDescent="0.25">
      <c r="A1560" s="327"/>
      <c r="B1560" s="330"/>
      <c r="C1560" s="331"/>
      <c r="D1560" s="333"/>
      <c r="E1560" s="298" t="s">
        <v>1442</v>
      </c>
    </row>
    <row r="1561" spans="1:5" x14ac:dyDescent="0.25">
      <c r="A1561" s="334" t="s">
        <v>2197</v>
      </c>
      <c r="B1561" s="336" t="s">
        <v>2177</v>
      </c>
      <c r="C1561" s="337"/>
      <c r="D1561" s="340" t="s">
        <v>49</v>
      </c>
      <c r="E1561" s="295" t="s">
        <v>1441</v>
      </c>
    </row>
    <row r="1562" spans="1:5" x14ac:dyDescent="0.25">
      <c r="A1562" s="335"/>
      <c r="B1562" s="338"/>
      <c r="C1562" s="339"/>
      <c r="D1562" s="341"/>
      <c r="E1562" s="296" t="s">
        <v>1442</v>
      </c>
    </row>
    <row r="1563" spans="1:5" x14ac:dyDescent="0.25">
      <c r="A1563" s="326" t="s">
        <v>1824</v>
      </c>
      <c r="B1563" s="328" t="s">
        <v>2139</v>
      </c>
      <c r="C1563" s="329"/>
      <c r="D1563" s="332" t="s">
        <v>49</v>
      </c>
      <c r="E1563" s="297" t="s">
        <v>1441</v>
      </c>
    </row>
    <row r="1564" spans="1:5" x14ac:dyDescent="0.25">
      <c r="A1564" s="327"/>
      <c r="B1564" s="330"/>
      <c r="C1564" s="331"/>
      <c r="D1564" s="333"/>
      <c r="E1564" s="298" t="s">
        <v>1442</v>
      </c>
    </row>
    <row r="1565" spans="1:5" x14ac:dyDescent="0.25">
      <c r="A1565" s="334" t="s">
        <v>2188</v>
      </c>
      <c r="B1565" s="336"/>
      <c r="C1565" s="337"/>
      <c r="D1565" s="340" t="s">
        <v>49</v>
      </c>
      <c r="E1565" s="295" t="s">
        <v>1441</v>
      </c>
    </row>
    <row r="1566" spans="1:5" x14ac:dyDescent="0.25">
      <c r="A1566" s="335"/>
      <c r="B1566" s="338"/>
      <c r="C1566" s="339"/>
      <c r="D1566" s="341"/>
      <c r="E1566" s="296" t="s">
        <v>1442</v>
      </c>
    </row>
    <row r="1567" spans="1:5" x14ac:dyDescent="0.25">
      <c r="A1567" s="293" t="s">
        <v>2198</v>
      </c>
      <c r="B1567" s="315"/>
      <c r="C1567" s="316"/>
      <c r="D1567" s="283" t="s">
        <v>50</v>
      </c>
      <c r="E1567" s="294"/>
    </row>
    <row r="1568" spans="1:5" x14ac:dyDescent="0.25">
      <c r="A1568" s="291" t="s">
        <v>2199</v>
      </c>
      <c r="B1568" s="317"/>
      <c r="C1568" s="318"/>
      <c r="D1568" s="282" t="s">
        <v>50</v>
      </c>
      <c r="E1568" s="292"/>
    </row>
    <row r="1569" spans="1:5" x14ac:dyDescent="0.25">
      <c r="A1569" s="293" t="s">
        <v>2200</v>
      </c>
      <c r="B1569" s="315"/>
      <c r="C1569" s="316"/>
      <c r="D1569" s="283" t="s">
        <v>50</v>
      </c>
      <c r="E1569" s="294"/>
    </row>
    <row r="1570" spans="1:5" x14ac:dyDescent="0.25">
      <c r="A1570" s="291" t="s">
        <v>2201</v>
      </c>
      <c r="B1570" s="317"/>
      <c r="C1570" s="318"/>
      <c r="D1570" s="282" t="s">
        <v>50</v>
      </c>
      <c r="E1570" s="292"/>
    </row>
    <row r="1571" spans="1:5" x14ac:dyDescent="0.25">
      <c r="A1571" s="293" t="s">
        <v>2202</v>
      </c>
      <c r="B1571" s="315"/>
      <c r="C1571" s="316"/>
      <c r="D1571" s="283" t="s">
        <v>50</v>
      </c>
      <c r="E1571" s="294"/>
    </row>
    <row r="1572" spans="1:5" x14ac:dyDescent="0.25">
      <c r="A1572" s="291" t="s">
        <v>2203</v>
      </c>
      <c r="B1572" s="317"/>
      <c r="C1572" s="318"/>
      <c r="D1572" s="282" t="s">
        <v>50</v>
      </c>
      <c r="E1572" s="292"/>
    </row>
    <row r="1573" spans="1:5" x14ac:dyDescent="0.25">
      <c r="A1573" s="293" t="s">
        <v>2204</v>
      </c>
      <c r="B1573" s="315"/>
      <c r="C1573" s="316"/>
      <c r="D1573" s="283" t="s">
        <v>50</v>
      </c>
      <c r="E1573" s="294"/>
    </row>
    <row r="1574" spans="1:5" x14ac:dyDescent="0.25">
      <c r="A1574" s="291" t="s">
        <v>2205</v>
      </c>
      <c r="B1574" s="317"/>
      <c r="C1574" s="318"/>
      <c r="D1574" s="282" t="s">
        <v>50</v>
      </c>
      <c r="E1574" s="292"/>
    </row>
    <row r="1575" spans="1:5" x14ac:dyDescent="0.25">
      <c r="A1575" s="293" t="s">
        <v>2206</v>
      </c>
      <c r="B1575" s="315"/>
      <c r="C1575" s="316"/>
      <c r="D1575" s="283" t="s">
        <v>50</v>
      </c>
      <c r="E1575" s="294"/>
    </row>
    <row r="1576" spans="1:5" x14ac:dyDescent="0.25">
      <c r="A1576" s="291" t="s">
        <v>2207</v>
      </c>
      <c r="B1576" s="317"/>
      <c r="C1576" s="318"/>
      <c r="D1576" s="282" t="s">
        <v>50</v>
      </c>
      <c r="E1576" s="292"/>
    </row>
    <row r="1577" spans="1:5" x14ac:dyDescent="0.25">
      <c r="A1577" s="293" t="s">
        <v>2208</v>
      </c>
      <c r="B1577" s="315"/>
      <c r="C1577" s="316"/>
      <c r="D1577" s="283" t="s">
        <v>50</v>
      </c>
      <c r="E1577" s="294"/>
    </row>
    <row r="1578" spans="1:5" x14ac:dyDescent="0.25">
      <c r="A1578" s="334" t="s">
        <v>2209</v>
      </c>
      <c r="B1578" s="336"/>
      <c r="C1578" s="337"/>
      <c r="D1578" s="340" t="s">
        <v>50</v>
      </c>
      <c r="E1578" s="295" t="s">
        <v>1441</v>
      </c>
    </row>
    <row r="1579" spans="1:5" x14ac:dyDescent="0.25">
      <c r="A1579" s="335"/>
      <c r="B1579" s="338"/>
      <c r="C1579" s="339"/>
      <c r="D1579" s="341"/>
      <c r="E1579" s="296" t="s">
        <v>1442</v>
      </c>
    </row>
    <row r="1580" spans="1:5" x14ac:dyDescent="0.25">
      <c r="A1580" s="293" t="s">
        <v>2210</v>
      </c>
      <c r="B1580" s="315"/>
      <c r="C1580" s="316"/>
      <c r="D1580" s="283" t="s">
        <v>50</v>
      </c>
      <c r="E1580" s="294"/>
    </row>
    <row r="1581" spans="1:5" x14ac:dyDescent="0.25">
      <c r="A1581" s="291" t="s">
        <v>2211</v>
      </c>
      <c r="B1581" s="317"/>
      <c r="C1581" s="318"/>
      <c r="D1581" s="282" t="s">
        <v>50</v>
      </c>
      <c r="E1581" s="292"/>
    </row>
    <row r="1582" spans="1:5" x14ac:dyDescent="0.25">
      <c r="A1582" s="293" t="s">
        <v>2212</v>
      </c>
      <c r="B1582" s="315"/>
      <c r="C1582" s="316"/>
      <c r="D1582" s="283" t="s">
        <v>50</v>
      </c>
      <c r="E1582" s="294"/>
    </row>
    <row r="1583" spans="1:5" x14ac:dyDescent="0.25">
      <c r="A1583" s="291" t="s">
        <v>2213</v>
      </c>
      <c r="B1583" s="317"/>
      <c r="C1583" s="318"/>
      <c r="D1583" s="282" t="s">
        <v>50</v>
      </c>
      <c r="E1583" s="292"/>
    </row>
    <row r="1584" spans="1:5" x14ac:dyDescent="0.25">
      <c r="A1584" s="293" t="s">
        <v>2214</v>
      </c>
      <c r="B1584" s="315"/>
      <c r="C1584" s="316"/>
      <c r="D1584" s="283" t="s">
        <v>50</v>
      </c>
      <c r="E1584" s="294"/>
    </row>
    <row r="1585" spans="1:5" x14ac:dyDescent="0.25">
      <c r="A1585" s="291" t="s">
        <v>2215</v>
      </c>
      <c r="B1585" s="317"/>
      <c r="C1585" s="318"/>
      <c r="D1585" s="282" t="s">
        <v>50</v>
      </c>
      <c r="E1585" s="292"/>
    </row>
    <row r="1586" spans="1:5" x14ac:dyDescent="0.25">
      <c r="A1586" s="293" t="s">
        <v>2216</v>
      </c>
      <c r="B1586" s="315"/>
      <c r="C1586" s="316"/>
      <c r="D1586" s="283" t="s">
        <v>50</v>
      </c>
      <c r="E1586" s="294"/>
    </row>
    <row r="1587" spans="1:5" x14ac:dyDescent="0.25">
      <c r="A1587" s="334" t="s">
        <v>2217</v>
      </c>
      <c r="B1587" s="336" t="s">
        <v>2218</v>
      </c>
      <c r="C1587" s="337"/>
      <c r="D1587" s="340" t="s">
        <v>50</v>
      </c>
      <c r="E1587" s="295" t="s">
        <v>1441</v>
      </c>
    </row>
    <row r="1588" spans="1:5" x14ac:dyDescent="0.25">
      <c r="A1588" s="335"/>
      <c r="B1588" s="338"/>
      <c r="C1588" s="339"/>
      <c r="D1588" s="341"/>
      <c r="E1588" s="296" t="s">
        <v>1442</v>
      </c>
    </row>
    <row r="1589" spans="1:5" x14ac:dyDescent="0.25">
      <c r="A1589" s="326" t="s">
        <v>2219</v>
      </c>
      <c r="B1589" s="328" t="s">
        <v>2218</v>
      </c>
      <c r="C1589" s="329"/>
      <c r="D1589" s="332" t="s">
        <v>50</v>
      </c>
      <c r="E1589" s="297" t="s">
        <v>1441</v>
      </c>
    </row>
    <row r="1590" spans="1:5" x14ac:dyDescent="0.25">
      <c r="A1590" s="327"/>
      <c r="B1590" s="330"/>
      <c r="C1590" s="331"/>
      <c r="D1590" s="333"/>
      <c r="E1590" s="298" t="s">
        <v>1442</v>
      </c>
    </row>
    <row r="1591" spans="1:5" x14ac:dyDescent="0.25">
      <c r="A1591" s="334" t="s">
        <v>2220</v>
      </c>
      <c r="B1591" s="336" t="s">
        <v>2218</v>
      </c>
      <c r="C1591" s="337"/>
      <c r="D1591" s="340" t="s">
        <v>50</v>
      </c>
      <c r="E1591" s="295" t="s">
        <v>1441</v>
      </c>
    </row>
    <row r="1592" spans="1:5" x14ac:dyDescent="0.25">
      <c r="A1592" s="335"/>
      <c r="B1592" s="338"/>
      <c r="C1592" s="339"/>
      <c r="D1592" s="341"/>
      <c r="E1592" s="296" t="s">
        <v>1442</v>
      </c>
    </row>
    <row r="1593" spans="1:5" x14ac:dyDescent="0.25">
      <c r="A1593" s="326" t="s">
        <v>2221</v>
      </c>
      <c r="B1593" s="328" t="s">
        <v>2218</v>
      </c>
      <c r="C1593" s="329"/>
      <c r="D1593" s="332" t="s">
        <v>50</v>
      </c>
      <c r="E1593" s="297" t="s">
        <v>1441</v>
      </c>
    </row>
    <row r="1594" spans="1:5" x14ac:dyDescent="0.25">
      <c r="A1594" s="327"/>
      <c r="B1594" s="330"/>
      <c r="C1594" s="331"/>
      <c r="D1594" s="333"/>
      <c r="E1594" s="298" t="s">
        <v>1442</v>
      </c>
    </row>
    <row r="1595" spans="1:5" x14ac:dyDescent="0.25">
      <c r="A1595" s="334" t="s">
        <v>2222</v>
      </c>
      <c r="B1595" s="336" t="s">
        <v>2218</v>
      </c>
      <c r="C1595" s="337"/>
      <c r="D1595" s="340" t="s">
        <v>50</v>
      </c>
      <c r="E1595" s="295" t="s">
        <v>1441</v>
      </c>
    </row>
    <row r="1596" spans="1:5" x14ac:dyDescent="0.25">
      <c r="A1596" s="335"/>
      <c r="B1596" s="338"/>
      <c r="C1596" s="339"/>
      <c r="D1596" s="341"/>
      <c r="E1596" s="296" t="s">
        <v>1442</v>
      </c>
    </row>
    <row r="1597" spans="1:5" x14ac:dyDescent="0.25">
      <c r="A1597" s="326" t="s">
        <v>2223</v>
      </c>
      <c r="B1597" s="328" t="s">
        <v>2218</v>
      </c>
      <c r="C1597" s="329"/>
      <c r="D1597" s="332" t="s">
        <v>50</v>
      </c>
      <c r="E1597" s="297" t="s">
        <v>1441</v>
      </c>
    </row>
    <row r="1598" spans="1:5" x14ac:dyDescent="0.25">
      <c r="A1598" s="327"/>
      <c r="B1598" s="330"/>
      <c r="C1598" s="331"/>
      <c r="D1598" s="333"/>
      <c r="E1598" s="298" t="s">
        <v>1442</v>
      </c>
    </row>
    <row r="1599" spans="1:5" x14ac:dyDescent="0.25">
      <c r="A1599" s="334" t="s">
        <v>2224</v>
      </c>
      <c r="B1599" s="336" t="s">
        <v>2218</v>
      </c>
      <c r="C1599" s="337"/>
      <c r="D1599" s="340" t="s">
        <v>50</v>
      </c>
      <c r="E1599" s="295" t="s">
        <v>1441</v>
      </c>
    </row>
    <row r="1600" spans="1:5" x14ac:dyDescent="0.25">
      <c r="A1600" s="335"/>
      <c r="B1600" s="338"/>
      <c r="C1600" s="339"/>
      <c r="D1600" s="341"/>
      <c r="E1600" s="296" t="s">
        <v>1442</v>
      </c>
    </row>
    <row r="1601" spans="1:5" x14ac:dyDescent="0.25">
      <c r="A1601" s="326" t="s">
        <v>2225</v>
      </c>
      <c r="B1601" s="328" t="s">
        <v>2218</v>
      </c>
      <c r="C1601" s="329"/>
      <c r="D1601" s="332" t="s">
        <v>50</v>
      </c>
      <c r="E1601" s="297" t="s">
        <v>1441</v>
      </c>
    </row>
    <row r="1602" spans="1:5" x14ac:dyDescent="0.25">
      <c r="A1602" s="327"/>
      <c r="B1602" s="330"/>
      <c r="C1602" s="331"/>
      <c r="D1602" s="333"/>
      <c r="E1602" s="298" t="s">
        <v>1442</v>
      </c>
    </row>
    <row r="1603" spans="1:5" x14ac:dyDescent="0.25">
      <c r="A1603" s="334" t="s">
        <v>2226</v>
      </c>
      <c r="B1603" s="336" t="s">
        <v>2218</v>
      </c>
      <c r="C1603" s="337"/>
      <c r="D1603" s="340" t="s">
        <v>50</v>
      </c>
      <c r="E1603" s="295" t="s">
        <v>1441</v>
      </c>
    </row>
    <row r="1604" spans="1:5" x14ac:dyDescent="0.25">
      <c r="A1604" s="335"/>
      <c r="B1604" s="338"/>
      <c r="C1604" s="339"/>
      <c r="D1604" s="341"/>
      <c r="E1604" s="296" t="s">
        <v>1442</v>
      </c>
    </row>
    <row r="1605" spans="1:5" x14ac:dyDescent="0.25">
      <c r="A1605" s="326" t="s">
        <v>2227</v>
      </c>
      <c r="B1605" s="328" t="s">
        <v>2218</v>
      </c>
      <c r="C1605" s="329"/>
      <c r="D1605" s="332" t="s">
        <v>50</v>
      </c>
      <c r="E1605" s="297" t="s">
        <v>1441</v>
      </c>
    </row>
    <row r="1606" spans="1:5" x14ac:dyDescent="0.25">
      <c r="A1606" s="327"/>
      <c r="B1606" s="330"/>
      <c r="C1606" s="331"/>
      <c r="D1606" s="333"/>
      <c r="E1606" s="298" t="s">
        <v>1442</v>
      </c>
    </row>
    <row r="1607" spans="1:5" x14ac:dyDescent="0.25">
      <c r="A1607" s="334" t="s">
        <v>2228</v>
      </c>
      <c r="B1607" s="336" t="s">
        <v>2218</v>
      </c>
      <c r="C1607" s="337"/>
      <c r="D1607" s="340" t="s">
        <v>50</v>
      </c>
      <c r="E1607" s="295" t="s">
        <v>1441</v>
      </c>
    </row>
    <row r="1608" spans="1:5" x14ac:dyDescent="0.25">
      <c r="A1608" s="335"/>
      <c r="B1608" s="338"/>
      <c r="C1608" s="339"/>
      <c r="D1608" s="341"/>
      <c r="E1608" s="296" t="s">
        <v>1442</v>
      </c>
    </row>
    <row r="1609" spans="1:5" x14ac:dyDescent="0.25">
      <c r="A1609" s="326" t="s">
        <v>2229</v>
      </c>
      <c r="B1609" s="328" t="s">
        <v>2218</v>
      </c>
      <c r="C1609" s="329"/>
      <c r="D1609" s="332" t="s">
        <v>50</v>
      </c>
      <c r="E1609" s="297" t="s">
        <v>1441</v>
      </c>
    </row>
    <row r="1610" spans="1:5" x14ac:dyDescent="0.25">
      <c r="A1610" s="327"/>
      <c r="B1610" s="330"/>
      <c r="C1610" s="331"/>
      <c r="D1610" s="333"/>
      <c r="E1610" s="298" t="s">
        <v>1442</v>
      </c>
    </row>
    <row r="1611" spans="1:5" x14ac:dyDescent="0.25">
      <c r="A1611" s="334" t="s">
        <v>2230</v>
      </c>
      <c r="B1611" s="336" t="s">
        <v>2218</v>
      </c>
      <c r="C1611" s="337"/>
      <c r="D1611" s="340" t="s">
        <v>50</v>
      </c>
      <c r="E1611" s="295" t="s">
        <v>1441</v>
      </c>
    </row>
    <row r="1612" spans="1:5" x14ac:dyDescent="0.25">
      <c r="A1612" s="335"/>
      <c r="B1612" s="338"/>
      <c r="C1612" s="339"/>
      <c r="D1612" s="341"/>
      <c r="E1612" s="296" t="s">
        <v>1442</v>
      </c>
    </row>
    <row r="1613" spans="1:5" x14ac:dyDescent="0.25">
      <c r="A1613" s="326" t="s">
        <v>2231</v>
      </c>
      <c r="B1613" s="328" t="s">
        <v>2218</v>
      </c>
      <c r="C1613" s="329"/>
      <c r="D1613" s="332" t="s">
        <v>50</v>
      </c>
      <c r="E1613" s="297" t="s">
        <v>1441</v>
      </c>
    </row>
    <row r="1614" spans="1:5" x14ac:dyDescent="0.25">
      <c r="A1614" s="327"/>
      <c r="B1614" s="330"/>
      <c r="C1614" s="331"/>
      <c r="D1614" s="333"/>
      <c r="E1614" s="298" t="s">
        <v>1442</v>
      </c>
    </row>
    <row r="1615" spans="1:5" x14ac:dyDescent="0.25">
      <c r="A1615" s="334" t="s">
        <v>2232</v>
      </c>
      <c r="B1615" s="336" t="s">
        <v>2218</v>
      </c>
      <c r="C1615" s="337"/>
      <c r="D1615" s="340" t="s">
        <v>50</v>
      </c>
      <c r="E1615" s="295" t="s">
        <v>1441</v>
      </c>
    </row>
    <row r="1616" spans="1:5" x14ac:dyDescent="0.25">
      <c r="A1616" s="335"/>
      <c r="B1616" s="338"/>
      <c r="C1616" s="339"/>
      <c r="D1616" s="341"/>
      <c r="E1616" s="296" t="s">
        <v>1442</v>
      </c>
    </row>
    <row r="1617" spans="1:5" x14ac:dyDescent="0.25">
      <c r="A1617" s="326" t="s">
        <v>2233</v>
      </c>
      <c r="B1617" s="328" t="s">
        <v>2218</v>
      </c>
      <c r="C1617" s="329"/>
      <c r="D1617" s="332" t="s">
        <v>50</v>
      </c>
      <c r="E1617" s="297" t="s">
        <v>1441</v>
      </c>
    </row>
    <row r="1618" spans="1:5" x14ac:dyDescent="0.25">
      <c r="A1618" s="327"/>
      <c r="B1618" s="330"/>
      <c r="C1618" s="331"/>
      <c r="D1618" s="333"/>
      <c r="E1618" s="298" t="s">
        <v>1442</v>
      </c>
    </row>
    <row r="1619" spans="1:5" x14ac:dyDescent="0.25">
      <c r="A1619" s="334" t="s">
        <v>2234</v>
      </c>
      <c r="B1619" s="336" t="s">
        <v>2218</v>
      </c>
      <c r="C1619" s="337"/>
      <c r="D1619" s="340" t="s">
        <v>50</v>
      </c>
      <c r="E1619" s="295" t="s">
        <v>1441</v>
      </c>
    </row>
    <row r="1620" spans="1:5" x14ac:dyDescent="0.25">
      <c r="A1620" s="335"/>
      <c r="B1620" s="338"/>
      <c r="C1620" s="339"/>
      <c r="D1620" s="341"/>
      <c r="E1620" s="296" t="s">
        <v>1442</v>
      </c>
    </row>
    <row r="1621" spans="1:5" x14ac:dyDescent="0.25">
      <c r="A1621" s="326" t="s">
        <v>2235</v>
      </c>
      <c r="B1621" s="328" t="s">
        <v>2218</v>
      </c>
      <c r="C1621" s="329"/>
      <c r="D1621" s="332" t="s">
        <v>50</v>
      </c>
      <c r="E1621" s="297" t="s">
        <v>1441</v>
      </c>
    </row>
    <row r="1622" spans="1:5" x14ac:dyDescent="0.25">
      <c r="A1622" s="327"/>
      <c r="B1622" s="330"/>
      <c r="C1622" s="331"/>
      <c r="D1622" s="333"/>
      <c r="E1622" s="298" t="s">
        <v>1442</v>
      </c>
    </row>
    <row r="1623" spans="1:5" x14ac:dyDescent="0.25">
      <c r="A1623" s="334" t="s">
        <v>2236</v>
      </c>
      <c r="B1623" s="336" t="s">
        <v>2218</v>
      </c>
      <c r="C1623" s="337"/>
      <c r="D1623" s="340" t="s">
        <v>50</v>
      </c>
      <c r="E1623" s="295" t="s">
        <v>1441</v>
      </c>
    </row>
    <row r="1624" spans="1:5" x14ac:dyDescent="0.25">
      <c r="A1624" s="335"/>
      <c r="B1624" s="338"/>
      <c r="C1624" s="339"/>
      <c r="D1624" s="341"/>
      <c r="E1624" s="296" t="s">
        <v>1442</v>
      </c>
    </row>
    <row r="1625" spans="1:5" x14ac:dyDescent="0.25">
      <c r="A1625" s="326" t="s">
        <v>2237</v>
      </c>
      <c r="B1625" s="328" t="s">
        <v>2218</v>
      </c>
      <c r="C1625" s="329"/>
      <c r="D1625" s="332" t="s">
        <v>50</v>
      </c>
      <c r="E1625" s="297" t="s">
        <v>1441</v>
      </c>
    </row>
    <row r="1626" spans="1:5" x14ac:dyDescent="0.25">
      <c r="A1626" s="327"/>
      <c r="B1626" s="330"/>
      <c r="C1626" s="331"/>
      <c r="D1626" s="333"/>
      <c r="E1626" s="298" t="s">
        <v>1442</v>
      </c>
    </row>
    <row r="1627" spans="1:5" x14ac:dyDescent="0.25">
      <c r="A1627" s="334" t="s">
        <v>2238</v>
      </c>
      <c r="B1627" s="336" t="s">
        <v>2218</v>
      </c>
      <c r="C1627" s="337"/>
      <c r="D1627" s="340" t="s">
        <v>50</v>
      </c>
      <c r="E1627" s="295" t="s">
        <v>1441</v>
      </c>
    </row>
    <row r="1628" spans="1:5" x14ac:dyDescent="0.25">
      <c r="A1628" s="335"/>
      <c r="B1628" s="338"/>
      <c r="C1628" s="339"/>
      <c r="D1628" s="341"/>
      <c r="E1628" s="296" t="s">
        <v>1442</v>
      </c>
    </row>
    <row r="1629" spans="1:5" x14ac:dyDescent="0.25">
      <c r="A1629" s="326" t="s">
        <v>2239</v>
      </c>
      <c r="B1629" s="328" t="s">
        <v>2218</v>
      </c>
      <c r="C1629" s="329"/>
      <c r="D1629" s="332" t="s">
        <v>50</v>
      </c>
      <c r="E1629" s="297" t="s">
        <v>1441</v>
      </c>
    </row>
    <row r="1630" spans="1:5" x14ac:dyDescent="0.25">
      <c r="A1630" s="327"/>
      <c r="B1630" s="330"/>
      <c r="C1630" s="331"/>
      <c r="D1630" s="333"/>
      <c r="E1630" s="298" t="s">
        <v>1442</v>
      </c>
    </row>
    <row r="1631" spans="1:5" x14ac:dyDescent="0.25">
      <c r="A1631" s="334" t="s">
        <v>2240</v>
      </c>
      <c r="B1631" s="336" t="s">
        <v>2218</v>
      </c>
      <c r="C1631" s="337"/>
      <c r="D1631" s="340" t="s">
        <v>50</v>
      </c>
      <c r="E1631" s="295" t="s">
        <v>1441</v>
      </c>
    </row>
    <row r="1632" spans="1:5" x14ac:dyDescent="0.25">
      <c r="A1632" s="335"/>
      <c r="B1632" s="338"/>
      <c r="C1632" s="339"/>
      <c r="D1632" s="341"/>
      <c r="E1632" s="296" t="s">
        <v>1442</v>
      </c>
    </row>
    <row r="1633" spans="1:5" x14ac:dyDescent="0.25">
      <c r="A1633" s="326" t="s">
        <v>2241</v>
      </c>
      <c r="B1633" s="328" t="s">
        <v>2218</v>
      </c>
      <c r="C1633" s="329"/>
      <c r="D1633" s="332" t="s">
        <v>50</v>
      </c>
      <c r="E1633" s="297" t="s">
        <v>1441</v>
      </c>
    </row>
    <row r="1634" spans="1:5" x14ac:dyDescent="0.25">
      <c r="A1634" s="327"/>
      <c r="B1634" s="330"/>
      <c r="C1634" s="331"/>
      <c r="D1634" s="333"/>
      <c r="E1634" s="298" t="s">
        <v>1442</v>
      </c>
    </row>
    <row r="1635" spans="1:5" x14ac:dyDescent="0.25">
      <c r="A1635" s="334" t="s">
        <v>2242</v>
      </c>
      <c r="B1635" s="336" t="s">
        <v>2243</v>
      </c>
      <c r="C1635" s="337"/>
      <c r="D1635" s="340" t="s">
        <v>50</v>
      </c>
      <c r="E1635" s="295" t="s">
        <v>1441</v>
      </c>
    </row>
    <row r="1636" spans="1:5" x14ac:dyDescent="0.25">
      <c r="A1636" s="335"/>
      <c r="B1636" s="338"/>
      <c r="C1636" s="339"/>
      <c r="D1636" s="341"/>
      <c r="E1636" s="296" t="s">
        <v>1442</v>
      </c>
    </row>
    <row r="1637" spans="1:5" x14ac:dyDescent="0.25">
      <c r="A1637" s="326" t="s">
        <v>2244</v>
      </c>
      <c r="B1637" s="328" t="s">
        <v>2243</v>
      </c>
      <c r="C1637" s="329"/>
      <c r="D1637" s="332" t="s">
        <v>50</v>
      </c>
      <c r="E1637" s="297" t="s">
        <v>1441</v>
      </c>
    </row>
    <row r="1638" spans="1:5" x14ac:dyDescent="0.25">
      <c r="A1638" s="327"/>
      <c r="B1638" s="330"/>
      <c r="C1638" s="331"/>
      <c r="D1638" s="333"/>
      <c r="E1638" s="298" t="s">
        <v>1442</v>
      </c>
    </row>
    <row r="1639" spans="1:5" x14ac:dyDescent="0.25">
      <c r="A1639" s="334" t="s">
        <v>2245</v>
      </c>
      <c r="B1639" s="336" t="s">
        <v>2243</v>
      </c>
      <c r="C1639" s="337"/>
      <c r="D1639" s="340" t="s">
        <v>50</v>
      </c>
      <c r="E1639" s="295" t="s">
        <v>1441</v>
      </c>
    </row>
    <row r="1640" spans="1:5" x14ac:dyDescent="0.25">
      <c r="A1640" s="335"/>
      <c r="B1640" s="338"/>
      <c r="C1640" s="339"/>
      <c r="D1640" s="341"/>
      <c r="E1640" s="296" t="s">
        <v>1442</v>
      </c>
    </row>
    <row r="1641" spans="1:5" x14ac:dyDescent="0.25">
      <c r="A1641" s="326" t="s">
        <v>2246</v>
      </c>
      <c r="B1641" s="328" t="s">
        <v>2243</v>
      </c>
      <c r="C1641" s="329"/>
      <c r="D1641" s="332" t="s">
        <v>50</v>
      </c>
      <c r="E1641" s="297" t="s">
        <v>1441</v>
      </c>
    </row>
    <row r="1642" spans="1:5" x14ac:dyDescent="0.25">
      <c r="A1642" s="327"/>
      <c r="B1642" s="330"/>
      <c r="C1642" s="331"/>
      <c r="D1642" s="333"/>
      <c r="E1642" s="298" t="s">
        <v>1442</v>
      </c>
    </row>
    <row r="1643" spans="1:5" x14ac:dyDescent="0.25">
      <c r="A1643" s="334" t="s">
        <v>2247</v>
      </c>
      <c r="B1643" s="336" t="s">
        <v>2243</v>
      </c>
      <c r="C1643" s="337"/>
      <c r="D1643" s="340" t="s">
        <v>50</v>
      </c>
      <c r="E1643" s="295" t="s">
        <v>1441</v>
      </c>
    </row>
    <row r="1644" spans="1:5" x14ac:dyDescent="0.25">
      <c r="A1644" s="335"/>
      <c r="B1644" s="338"/>
      <c r="C1644" s="339"/>
      <c r="D1644" s="341"/>
      <c r="E1644" s="296" t="s">
        <v>1442</v>
      </c>
    </row>
    <row r="1645" spans="1:5" x14ac:dyDescent="0.25">
      <c r="A1645" s="326" t="s">
        <v>2248</v>
      </c>
      <c r="B1645" s="328" t="s">
        <v>2243</v>
      </c>
      <c r="C1645" s="329"/>
      <c r="D1645" s="332" t="s">
        <v>50</v>
      </c>
      <c r="E1645" s="297" t="s">
        <v>1441</v>
      </c>
    </row>
    <row r="1646" spans="1:5" x14ac:dyDescent="0.25">
      <c r="A1646" s="327"/>
      <c r="B1646" s="330"/>
      <c r="C1646" s="331"/>
      <c r="D1646" s="333"/>
      <c r="E1646" s="298" t="s">
        <v>1442</v>
      </c>
    </row>
    <row r="1647" spans="1:5" x14ac:dyDescent="0.25">
      <c r="A1647" s="334" t="s">
        <v>2249</v>
      </c>
      <c r="B1647" s="336" t="s">
        <v>2243</v>
      </c>
      <c r="C1647" s="337"/>
      <c r="D1647" s="340" t="s">
        <v>50</v>
      </c>
      <c r="E1647" s="295" t="s">
        <v>1441</v>
      </c>
    </row>
    <row r="1648" spans="1:5" x14ac:dyDescent="0.25">
      <c r="A1648" s="335"/>
      <c r="B1648" s="338"/>
      <c r="C1648" s="339"/>
      <c r="D1648" s="341"/>
      <c r="E1648" s="296" t="s">
        <v>1442</v>
      </c>
    </row>
    <row r="1649" spans="1:5" x14ac:dyDescent="0.25">
      <c r="A1649" s="326" t="s">
        <v>2250</v>
      </c>
      <c r="B1649" s="328" t="s">
        <v>2251</v>
      </c>
      <c r="C1649" s="329"/>
      <c r="D1649" s="332" t="s">
        <v>50</v>
      </c>
      <c r="E1649" s="297" t="s">
        <v>1441</v>
      </c>
    </row>
    <row r="1650" spans="1:5" x14ac:dyDescent="0.25">
      <c r="A1650" s="327"/>
      <c r="B1650" s="330"/>
      <c r="C1650" s="331"/>
      <c r="D1650" s="333"/>
      <c r="E1650" s="298" t="s">
        <v>1442</v>
      </c>
    </row>
    <row r="1651" spans="1:5" x14ac:dyDescent="0.25">
      <c r="A1651" s="334" t="s">
        <v>2252</v>
      </c>
      <c r="B1651" s="336" t="s">
        <v>2251</v>
      </c>
      <c r="C1651" s="337"/>
      <c r="D1651" s="340" t="s">
        <v>50</v>
      </c>
      <c r="E1651" s="295" t="s">
        <v>1441</v>
      </c>
    </row>
    <row r="1652" spans="1:5" x14ac:dyDescent="0.25">
      <c r="A1652" s="335"/>
      <c r="B1652" s="338"/>
      <c r="C1652" s="339"/>
      <c r="D1652" s="341"/>
      <c r="E1652" s="296" t="s">
        <v>1442</v>
      </c>
    </row>
    <row r="1653" spans="1:5" x14ac:dyDescent="0.25">
      <c r="A1653" s="326" t="s">
        <v>2253</v>
      </c>
      <c r="B1653" s="328" t="s">
        <v>2251</v>
      </c>
      <c r="C1653" s="329"/>
      <c r="D1653" s="332" t="s">
        <v>50</v>
      </c>
      <c r="E1653" s="297" t="s">
        <v>1441</v>
      </c>
    </row>
    <row r="1654" spans="1:5" x14ac:dyDescent="0.25">
      <c r="A1654" s="327"/>
      <c r="B1654" s="330"/>
      <c r="C1654" s="331"/>
      <c r="D1654" s="333"/>
      <c r="E1654" s="298" t="s">
        <v>1442</v>
      </c>
    </row>
    <row r="1655" spans="1:5" x14ac:dyDescent="0.25">
      <c r="A1655" s="334" t="s">
        <v>2254</v>
      </c>
      <c r="B1655" s="336" t="s">
        <v>2251</v>
      </c>
      <c r="C1655" s="337"/>
      <c r="D1655" s="340" t="s">
        <v>50</v>
      </c>
      <c r="E1655" s="295" t="s">
        <v>1441</v>
      </c>
    </row>
    <row r="1656" spans="1:5" x14ac:dyDescent="0.25">
      <c r="A1656" s="335"/>
      <c r="B1656" s="338"/>
      <c r="C1656" s="339"/>
      <c r="D1656" s="341"/>
      <c r="E1656" s="296" t="s">
        <v>1442</v>
      </c>
    </row>
    <row r="1657" spans="1:5" x14ac:dyDescent="0.25">
      <c r="A1657" s="326" t="s">
        <v>2255</v>
      </c>
      <c r="B1657" s="328" t="s">
        <v>2251</v>
      </c>
      <c r="C1657" s="329"/>
      <c r="D1657" s="332" t="s">
        <v>50</v>
      </c>
      <c r="E1657" s="297" t="s">
        <v>1441</v>
      </c>
    </row>
    <row r="1658" spans="1:5" x14ac:dyDescent="0.25">
      <c r="A1658" s="327"/>
      <c r="B1658" s="330"/>
      <c r="C1658" s="331"/>
      <c r="D1658" s="333"/>
      <c r="E1658" s="298" t="s">
        <v>1442</v>
      </c>
    </row>
    <row r="1659" spans="1:5" x14ac:dyDescent="0.25">
      <c r="A1659" s="334" t="s">
        <v>2256</v>
      </c>
      <c r="B1659" s="336" t="s">
        <v>2251</v>
      </c>
      <c r="C1659" s="337"/>
      <c r="D1659" s="340" t="s">
        <v>50</v>
      </c>
      <c r="E1659" s="295" t="s">
        <v>1441</v>
      </c>
    </row>
    <row r="1660" spans="1:5" x14ac:dyDescent="0.25">
      <c r="A1660" s="335"/>
      <c r="B1660" s="338"/>
      <c r="C1660" s="339"/>
      <c r="D1660" s="341"/>
      <c r="E1660" s="296" t="s">
        <v>1442</v>
      </c>
    </row>
    <row r="1661" spans="1:5" x14ac:dyDescent="0.25">
      <c r="A1661" s="326" t="s">
        <v>2257</v>
      </c>
      <c r="B1661" s="328" t="s">
        <v>2251</v>
      </c>
      <c r="C1661" s="329"/>
      <c r="D1661" s="332" t="s">
        <v>50</v>
      </c>
      <c r="E1661" s="297" t="s">
        <v>1441</v>
      </c>
    </row>
    <row r="1662" spans="1:5" x14ac:dyDescent="0.25">
      <c r="A1662" s="327"/>
      <c r="B1662" s="330"/>
      <c r="C1662" s="331"/>
      <c r="D1662" s="333"/>
      <c r="E1662" s="298" t="s">
        <v>1442</v>
      </c>
    </row>
    <row r="1663" spans="1:5" x14ac:dyDescent="0.25">
      <c r="A1663" s="334" t="s">
        <v>2258</v>
      </c>
      <c r="B1663" s="336" t="s">
        <v>2251</v>
      </c>
      <c r="C1663" s="337"/>
      <c r="D1663" s="340" t="s">
        <v>50</v>
      </c>
      <c r="E1663" s="295" t="s">
        <v>1441</v>
      </c>
    </row>
    <row r="1664" spans="1:5" x14ac:dyDescent="0.25">
      <c r="A1664" s="335"/>
      <c r="B1664" s="338"/>
      <c r="C1664" s="339"/>
      <c r="D1664" s="341"/>
      <c r="E1664" s="296" t="s">
        <v>1442</v>
      </c>
    </row>
    <row r="1665" spans="1:5" x14ac:dyDescent="0.25">
      <c r="A1665" s="326" t="s">
        <v>2259</v>
      </c>
      <c r="B1665" s="328" t="s">
        <v>2260</v>
      </c>
      <c r="C1665" s="329"/>
      <c r="D1665" s="332" t="s">
        <v>50</v>
      </c>
      <c r="E1665" s="297" t="s">
        <v>1441</v>
      </c>
    </row>
    <row r="1666" spans="1:5" x14ac:dyDescent="0.25">
      <c r="A1666" s="327"/>
      <c r="B1666" s="330"/>
      <c r="C1666" s="331"/>
      <c r="D1666" s="333"/>
      <c r="E1666" s="298" t="s">
        <v>1442</v>
      </c>
    </row>
    <row r="1667" spans="1:5" x14ac:dyDescent="0.25">
      <c r="A1667" s="334" t="s">
        <v>2261</v>
      </c>
      <c r="B1667" s="336" t="s">
        <v>2260</v>
      </c>
      <c r="C1667" s="337"/>
      <c r="D1667" s="340" t="s">
        <v>50</v>
      </c>
      <c r="E1667" s="295" t="s">
        <v>1441</v>
      </c>
    </row>
    <row r="1668" spans="1:5" x14ac:dyDescent="0.25">
      <c r="A1668" s="335"/>
      <c r="B1668" s="338"/>
      <c r="C1668" s="339"/>
      <c r="D1668" s="341"/>
      <c r="E1668" s="296" t="s">
        <v>1442</v>
      </c>
    </row>
    <row r="1669" spans="1:5" x14ac:dyDescent="0.25">
      <c r="A1669" s="326" t="s">
        <v>2262</v>
      </c>
      <c r="B1669" s="328" t="s">
        <v>2260</v>
      </c>
      <c r="C1669" s="329"/>
      <c r="D1669" s="332" t="s">
        <v>50</v>
      </c>
      <c r="E1669" s="297" t="s">
        <v>1441</v>
      </c>
    </row>
    <row r="1670" spans="1:5" x14ac:dyDescent="0.25">
      <c r="A1670" s="327"/>
      <c r="B1670" s="330"/>
      <c r="C1670" s="331"/>
      <c r="D1670" s="333"/>
      <c r="E1670" s="298" t="s">
        <v>1442</v>
      </c>
    </row>
    <row r="1671" spans="1:5" x14ac:dyDescent="0.25">
      <c r="A1671" s="334" t="s">
        <v>2263</v>
      </c>
      <c r="B1671" s="336" t="s">
        <v>2260</v>
      </c>
      <c r="C1671" s="337"/>
      <c r="D1671" s="340" t="s">
        <v>50</v>
      </c>
      <c r="E1671" s="295" t="s">
        <v>1441</v>
      </c>
    </row>
    <row r="1672" spans="1:5" x14ac:dyDescent="0.25">
      <c r="A1672" s="335"/>
      <c r="B1672" s="338"/>
      <c r="C1672" s="339"/>
      <c r="D1672" s="341"/>
      <c r="E1672" s="296" t="s">
        <v>1442</v>
      </c>
    </row>
    <row r="1673" spans="1:5" x14ac:dyDescent="0.25">
      <c r="A1673" s="326" t="s">
        <v>2264</v>
      </c>
      <c r="B1673" s="328" t="s">
        <v>2260</v>
      </c>
      <c r="C1673" s="329"/>
      <c r="D1673" s="332" t="s">
        <v>50</v>
      </c>
      <c r="E1673" s="297" t="s">
        <v>1441</v>
      </c>
    </row>
    <row r="1674" spans="1:5" x14ac:dyDescent="0.25">
      <c r="A1674" s="327"/>
      <c r="B1674" s="330"/>
      <c r="C1674" s="331"/>
      <c r="D1674" s="333"/>
      <c r="E1674" s="298" t="s">
        <v>1442</v>
      </c>
    </row>
    <row r="1675" spans="1:5" x14ac:dyDescent="0.25">
      <c r="A1675" s="334" t="s">
        <v>2265</v>
      </c>
      <c r="B1675" s="336" t="s">
        <v>2266</v>
      </c>
      <c r="C1675" s="337"/>
      <c r="D1675" s="340" t="s">
        <v>50</v>
      </c>
      <c r="E1675" s="295" t="s">
        <v>1441</v>
      </c>
    </row>
    <row r="1676" spans="1:5" x14ac:dyDescent="0.25">
      <c r="A1676" s="335"/>
      <c r="B1676" s="338"/>
      <c r="C1676" s="339"/>
      <c r="D1676" s="341"/>
      <c r="E1676" s="296" t="s">
        <v>1442</v>
      </c>
    </row>
    <row r="1677" spans="1:5" x14ac:dyDescent="0.25">
      <c r="A1677" s="326" t="s">
        <v>2267</v>
      </c>
      <c r="B1677" s="328" t="s">
        <v>2260</v>
      </c>
      <c r="C1677" s="329"/>
      <c r="D1677" s="332" t="s">
        <v>50</v>
      </c>
      <c r="E1677" s="297" t="s">
        <v>1441</v>
      </c>
    </row>
    <row r="1678" spans="1:5" x14ac:dyDescent="0.25">
      <c r="A1678" s="327"/>
      <c r="B1678" s="330"/>
      <c r="C1678" s="331"/>
      <c r="D1678" s="333"/>
      <c r="E1678" s="298" t="s">
        <v>1442</v>
      </c>
    </row>
    <row r="1679" spans="1:5" x14ac:dyDescent="0.25">
      <c r="A1679" s="334" t="s">
        <v>2268</v>
      </c>
      <c r="B1679" s="336" t="s">
        <v>2260</v>
      </c>
      <c r="C1679" s="337"/>
      <c r="D1679" s="340" t="s">
        <v>50</v>
      </c>
      <c r="E1679" s="295" t="s">
        <v>1441</v>
      </c>
    </row>
    <row r="1680" spans="1:5" x14ac:dyDescent="0.25">
      <c r="A1680" s="335"/>
      <c r="B1680" s="338"/>
      <c r="C1680" s="339"/>
      <c r="D1680" s="341"/>
      <c r="E1680" s="296" t="s">
        <v>1442</v>
      </c>
    </row>
    <row r="1681" spans="1:5" x14ac:dyDescent="0.25">
      <c r="A1681" s="326" t="s">
        <v>2269</v>
      </c>
      <c r="B1681" s="328" t="s">
        <v>2266</v>
      </c>
      <c r="C1681" s="329"/>
      <c r="D1681" s="332" t="s">
        <v>50</v>
      </c>
      <c r="E1681" s="297" t="s">
        <v>1441</v>
      </c>
    </row>
    <row r="1682" spans="1:5" x14ac:dyDescent="0.25">
      <c r="A1682" s="327"/>
      <c r="B1682" s="330"/>
      <c r="C1682" s="331"/>
      <c r="D1682" s="333"/>
      <c r="E1682" s="298" t="s">
        <v>1442</v>
      </c>
    </row>
    <row r="1683" spans="1:5" x14ac:dyDescent="0.25">
      <c r="A1683" s="334" t="s">
        <v>2270</v>
      </c>
      <c r="B1683" s="336" t="s">
        <v>2266</v>
      </c>
      <c r="C1683" s="337"/>
      <c r="D1683" s="340" t="s">
        <v>50</v>
      </c>
      <c r="E1683" s="295" t="s">
        <v>1441</v>
      </c>
    </row>
    <row r="1684" spans="1:5" x14ac:dyDescent="0.25">
      <c r="A1684" s="335"/>
      <c r="B1684" s="338"/>
      <c r="C1684" s="339"/>
      <c r="D1684" s="341"/>
      <c r="E1684" s="296" t="s">
        <v>1442</v>
      </c>
    </row>
    <row r="1685" spans="1:5" x14ac:dyDescent="0.25">
      <c r="A1685" s="326" t="s">
        <v>2271</v>
      </c>
      <c r="B1685" s="328" t="s">
        <v>2260</v>
      </c>
      <c r="C1685" s="329"/>
      <c r="D1685" s="332" t="s">
        <v>50</v>
      </c>
      <c r="E1685" s="297" t="s">
        <v>1441</v>
      </c>
    </row>
    <row r="1686" spans="1:5" x14ac:dyDescent="0.25">
      <c r="A1686" s="327"/>
      <c r="B1686" s="330"/>
      <c r="C1686" s="331"/>
      <c r="D1686" s="333"/>
      <c r="E1686" s="298" t="s">
        <v>1442</v>
      </c>
    </row>
    <row r="1687" spans="1:5" x14ac:dyDescent="0.25">
      <c r="A1687" s="334" t="s">
        <v>2272</v>
      </c>
      <c r="B1687" s="336" t="s">
        <v>2260</v>
      </c>
      <c r="C1687" s="337"/>
      <c r="D1687" s="340" t="s">
        <v>50</v>
      </c>
      <c r="E1687" s="295" t="s">
        <v>1441</v>
      </c>
    </row>
    <row r="1688" spans="1:5" x14ac:dyDescent="0.25">
      <c r="A1688" s="335"/>
      <c r="B1688" s="338"/>
      <c r="C1688" s="339"/>
      <c r="D1688" s="341"/>
      <c r="E1688" s="296" t="s">
        <v>1442</v>
      </c>
    </row>
    <row r="1689" spans="1:5" x14ac:dyDescent="0.25">
      <c r="A1689" s="326" t="s">
        <v>2273</v>
      </c>
      <c r="B1689" s="328" t="s">
        <v>2260</v>
      </c>
      <c r="C1689" s="329"/>
      <c r="D1689" s="332" t="s">
        <v>50</v>
      </c>
      <c r="E1689" s="297" t="s">
        <v>1441</v>
      </c>
    </row>
    <row r="1690" spans="1:5" x14ac:dyDescent="0.25">
      <c r="A1690" s="327"/>
      <c r="B1690" s="330"/>
      <c r="C1690" s="331"/>
      <c r="D1690" s="333"/>
      <c r="E1690" s="298" t="s">
        <v>1442</v>
      </c>
    </row>
    <row r="1691" spans="1:5" x14ac:dyDescent="0.25">
      <c r="A1691" s="334" t="s">
        <v>2274</v>
      </c>
      <c r="B1691" s="336" t="s">
        <v>2266</v>
      </c>
      <c r="C1691" s="337"/>
      <c r="D1691" s="340" t="s">
        <v>50</v>
      </c>
      <c r="E1691" s="295" t="s">
        <v>1441</v>
      </c>
    </row>
    <row r="1692" spans="1:5" x14ac:dyDescent="0.25">
      <c r="A1692" s="335"/>
      <c r="B1692" s="338"/>
      <c r="C1692" s="339"/>
      <c r="D1692" s="341"/>
      <c r="E1692" s="296" t="s">
        <v>1442</v>
      </c>
    </row>
    <row r="1693" spans="1:5" x14ac:dyDescent="0.25">
      <c r="A1693" s="326" t="s">
        <v>2275</v>
      </c>
      <c r="B1693" s="328" t="s">
        <v>2260</v>
      </c>
      <c r="C1693" s="329"/>
      <c r="D1693" s="332" t="s">
        <v>50</v>
      </c>
      <c r="E1693" s="297" t="s">
        <v>1441</v>
      </c>
    </row>
    <row r="1694" spans="1:5" x14ac:dyDescent="0.25">
      <c r="A1694" s="327"/>
      <c r="B1694" s="330"/>
      <c r="C1694" s="331"/>
      <c r="D1694" s="333"/>
      <c r="E1694" s="298" t="s">
        <v>1442</v>
      </c>
    </row>
    <row r="1695" spans="1:5" x14ac:dyDescent="0.25">
      <c r="A1695" s="334" t="s">
        <v>2276</v>
      </c>
      <c r="B1695" s="336" t="s">
        <v>2260</v>
      </c>
      <c r="C1695" s="337"/>
      <c r="D1695" s="340" t="s">
        <v>50</v>
      </c>
      <c r="E1695" s="295" t="s">
        <v>1441</v>
      </c>
    </row>
    <row r="1696" spans="1:5" x14ac:dyDescent="0.25">
      <c r="A1696" s="335"/>
      <c r="B1696" s="338"/>
      <c r="C1696" s="339"/>
      <c r="D1696" s="341"/>
      <c r="E1696" s="296" t="s">
        <v>1442</v>
      </c>
    </row>
    <row r="1697" spans="1:5" x14ac:dyDescent="0.25">
      <c r="A1697" s="326" t="s">
        <v>2277</v>
      </c>
      <c r="B1697" s="328" t="s">
        <v>2260</v>
      </c>
      <c r="C1697" s="329"/>
      <c r="D1697" s="332" t="s">
        <v>50</v>
      </c>
      <c r="E1697" s="297" t="s">
        <v>1441</v>
      </c>
    </row>
    <row r="1698" spans="1:5" x14ac:dyDescent="0.25">
      <c r="A1698" s="327"/>
      <c r="B1698" s="330"/>
      <c r="C1698" s="331"/>
      <c r="D1698" s="333"/>
      <c r="E1698" s="298" t="s">
        <v>1442</v>
      </c>
    </row>
    <row r="1699" spans="1:5" x14ac:dyDescent="0.25">
      <c r="A1699" s="334" t="s">
        <v>2278</v>
      </c>
      <c r="B1699" s="336" t="s">
        <v>2260</v>
      </c>
      <c r="C1699" s="337"/>
      <c r="D1699" s="340" t="s">
        <v>50</v>
      </c>
      <c r="E1699" s="295" t="s">
        <v>1441</v>
      </c>
    </row>
    <row r="1700" spans="1:5" x14ac:dyDescent="0.25">
      <c r="A1700" s="335"/>
      <c r="B1700" s="338"/>
      <c r="C1700" s="339"/>
      <c r="D1700" s="341"/>
      <c r="E1700" s="296" t="s">
        <v>1442</v>
      </c>
    </row>
    <row r="1701" spans="1:5" x14ac:dyDescent="0.25">
      <c r="A1701" s="326" t="s">
        <v>2279</v>
      </c>
      <c r="B1701" s="328" t="s">
        <v>2260</v>
      </c>
      <c r="C1701" s="329"/>
      <c r="D1701" s="332" t="s">
        <v>50</v>
      </c>
      <c r="E1701" s="297" t="s">
        <v>1441</v>
      </c>
    </row>
    <row r="1702" spans="1:5" x14ac:dyDescent="0.25">
      <c r="A1702" s="327"/>
      <c r="B1702" s="330"/>
      <c r="C1702" s="331"/>
      <c r="D1702" s="333"/>
      <c r="E1702" s="298" t="s">
        <v>1442</v>
      </c>
    </row>
    <row r="1703" spans="1:5" x14ac:dyDescent="0.25">
      <c r="A1703" s="334" t="s">
        <v>2280</v>
      </c>
      <c r="B1703" s="336" t="s">
        <v>2260</v>
      </c>
      <c r="C1703" s="337"/>
      <c r="D1703" s="340" t="s">
        <v>50</v>
      </c>
      <c r="E1703" s="295" t="s">
        <v>1441</v>
      </c>
    </row>
    <row r="1704" spans="1:5" x14ac:dyDescent="0.25">
      <c r="A1704" s="335"/>
      <c r="B1704" s="338"/>
      <c r="C1704" s="339"/>
      <c r="D1704" s="341"/>
      <c r="E1704" s="296" t="s">
        <v>1442</v>
      </c>
    </row>
    <row r="1705" spans="1:5" x14ac:dyDescent="0.25">
      <c r="A1705" s="326" t="s">
        <v>2281</v>
      </c>
      <c r="B1705" s="328" t="s">
        <v>2282</v>
      </c>
      <c r="C1705" s="329"/>
      <c r="D1705" s="332" t="s">
        <v>50</v>
      </c>
      <c r="E1705" s="297" t="s">
        <v>1441</v>
      </c>
    </row>
    <row r="1706" spans="1:5" x14ac:dyDescent="0.25">
      <c r="A1706" s="327"/>
      <c r="B1706" s="330"/>
      <c r="C1706" s="331"/>
      <c r="D1706" s="333"/>
      <c r="E1706" s="298" t="s">
        <v>1442</v>
      </c>
    </row>
    <row r="1707" spans="1:5" x14ac:dyDescent="0.25">
      <c r="A1707" s="334" t="s">
        <v>2283</v>
      </c>
      <c r="B1707" s="336" t="s">
        <v>2282</v>
      </c>
      <c r="C1707" s="337"/>
      <c r="D1707" s="340" t="s">
        <v>50</v>
      </c>
      <c r="E1707" s="295" t="s">
        <v>1441</v>
      </c>
    </row>
    <row r="1708" spans="1:5" x14ac:dyDescent="0.25">
      <c r="A1708" s="335"/>
      <c r="B1708" s="338"/>
      <c r="C1708" s="339"/>
      <c r="D1708" s="341"/>
      <c r="E1708" s="296" t="s">
        <v>1442</v>
      </c>
    </row>
    <row r="1709" spans="1:5" x14ac:dyDescent="0.25">
      <c r="A1709" s="326" t="s">
        <v>2284</v>
      </c>
      <c r="B1709" s="328" t="s">
        <v>2282</v>
      </c>
      <c r="C1709" s="329"/>
      <c r="D1709" s="332" t="s">
        <v>50</v>
      </c>
      <c r="E1709" s="297" t="s">
        <v>1441</v>
      </c>
    </row>
    <row r="1710" spans="1:5" x14ac:dyDescent="0.25">
      <c r="A1710" s="327"/>
      <c r="B1710" s="330"/>
      <c r="C1710" s="331"/>
      <c r="D1710" s="333"/>
      <c r="E1710" s="298" t="s">
        <v>1442</v>
      </c>
    </row>
    <row r="1711" spans="1:5" x14ac:dyDescent="0.25">
      <c r="A1711" s="334" t="s">
        <v>2285</v>
      </c>
      <c r="B1711" s="336" t="s">
        <v>2282</v>
      </c>
      <c r="C1711" s="337"/>
      <c r="D1711" s="340" t="s">
        <v>50</v>
      </c>
      <c r="E1711" s="295" t="s">
        <v>1441</v>
      </c>
    </row>
    <row r="1712" spans="1:5" x14ac:dyDescent="0.25">
      <c r="A1712" s="335"/>
      <c r="B1712" s="338"/>
      <c r="C1712" s="339"/>
      <c r="D1712" s="341"/>
      <c r="E1712" s="296" t="s">
        <v>1442</v>
      </c>
    </row>
    <row r="1713" spans="1:5" x14ac:dyDescent="0.25">
      <c r="A1713" s="326" t="s">
        <v>2286</v>
      </c>
      <c r="B1713" s="328" t="s">
        <v>2282</v>
      </c>
      <c r="C1713" s="329"/>
      <c r="D1713" s="332" t="s">
        <v>50</v>
      </c>
      <c r="E1713" s="297" t="s">
        <v>1441</v>
      </c>
    </row>
    <row r="1714" spans="1:5" x14ac:dyDescent="0.25">
      <c r="A1714" s="327"/>
      <c r="B1714" s="330"/>
      <c r="C1714" s="331"/>
      <c r="D1714" s="333"/>
      <c r="E1714" s="298" t="s">
        <v>1442</v>
      </c>
    </row>
    <row r="1715" spans="1:5" x14ac:dyDescent="0.25">
      <c r="A1715" s="334" t="s">
        <v>2287</v>
      </c>
      <c r="B1715" s="336" t="s">
        <v>2282</v>
      </c>
      <c r="C1715" s="337"/>
      <c r="D1715" s="340" t="s">
        <v>50</v>
      </c>
      <c r="E1715" s="295" t="s">
        <v>1441</v>
      </c>
    </row>
    <row r="1716" spans="1:5" x14ac:dyDescent="0.25">
      <c r="A1716" s="335"/>
      <c r="B1716" s="338"/>
      <c r="C1716" s="339"/>
      <c r="D1716" s="341"/>
      <c r="E1716" s="296" t="s">
        <v>1442</v>
      </c>
    </row>
    <row r="1717" spans="1:5" x14ac:dyDescent="0.25">
      <c r="A1717" s="326" t="s">
        <v>2288</v>
      </c>
      <c r="B1717" s="328" t="s">
        <v>2282</v>
      </c>
      <c r="C1717" s="329"/>
      <c r="D1717" s="332" t="s">
        <v>50</v>
      </c>
      <c r="E1717" s="297" t="s">
        <v>1441</v>
      </c>
    </row>
    <row r="1718" spans="1:5" x14ac:dyDescent="0.25">
      <c r="A1718" s="327"/>
      <c r="B1718" s="330"/>
      <c r="C1718" s="331"/>
      <c r="D1718" s="333"/>
      <c r="E1718" s="298" t="s">
        <v>1442</v>
      </c>
    </row>
    <row r="1719" spans="1:5" x14ac:dyDescent="0.25">
      <c r="A1719" s="334" t="s">
        <v>2250</v>
      </c>
      <c r="B1719" s="336" t="s">
        <v>2282</v>
      </c>
      <c r="C1719" s="337"/>
      <c r="D1719" s="340" t="s">
        <v>50</v>
      </c>
      <c r="E1719" s="295" t="s">
        <v>1441</v>
      </c>
    </row>
    <row r="1720" spans="1:5" x14ac:dyDescent="0.25">
      <c r="A1720" s="335"/>
      <c r="B1720" s="338"/>
      <c r="C1720" s="339"/>
      <c r="D1720" s="341"/>
      <c r="E1720" s="296" t="s">
        <v>1442</v>
      </c>
    </row>
    <row r="1721" spans="1:5" x14ac:dyDescent="0.25">
      <c r="A1721" s="326" t="s">
        <v>2289</v>
      </c>
      <c r="B1721" s="328" t="s">
        <v>2290</v>
      </c>
      <c r="C1721" s="329"/>
      <c r="D1721" s="332" t="s">
        <v>50</v>
      </c>
      <c r="E1721" s="297" t="s">
        <v>1441</v>
      </c>
    </row>
    <row r="1722" spans="1:5" x14ac:dyDescent="0.25">
      <c r="A1722" s="327"/>
      <c r="B1722" s="330"/>
      <c r="C1722" s="331"/>
      <c r="D1722" s="333"/>
      <c r="E1722" s="298" t="s">
        <v>1442</v>
      </c>
    </row>
    <row r="1723" spans="1:5" x14ac:dyDescent="0.25">
      <c r="A1723" s="334" t="s">
        <v>2291</v>
      </c>
      <c r="B1723" s="336" t="s">
        <v>2290</v>
      </c>
      <c r="C1723" s="337"/>
      <c r="D1723" s="340" t="s">
        <v>50</v>
      </c>
      <c r="E1723" s="295" t="s">
        <v>1441</v>
      </c>
    </row>
    <row r="1724" spans="1:5" x14ac:dyDescent="0.25">
      <c r="A1724" s="335"/>
      <c r="B1724" s="338"/>
      <c r="C1724" s="339"/>
      <c r="D1724" s="341"/>
      <c r="E1724" s="296" t="s">
        <v>1442</v>
      </c>
    </row>
    <row r="1725" spans="1:5" x14ac:dyDescent="0.25">
      <c r="A1725" s="326" t="s">
        <v>2292</v>
      </c>
      <c r="B1725" s="328" t="s">
        <v>2290</v>
      </c>
      <c r="C1725" s="329"/>
      <c r="D1725" s="332" t="s">
        <v>50</v>
      </c>
      <c r="E1725" s="297" t="s">
        <v>1441</v>
      </c>
    </row>
    <row r="1726" spans="1:5" x14ac:dyDescent="0.25">
      <c r="A1726" s="327"/>
      <c r="B1726" s="330"/>
      <c r="C1726" s="331"/>
      <c r="D1726" s="333"/>
      <c r="E1726" s="298" t="s">
        <v>1442</v>
      </c>
    </row>
    <row r="1727" spans="1:5" x14ac:dyDescent="0.25">
      <c r="A1727" s="334" t="s">
        <v>2293</v>
      </c>
      <c r="B1727" s="336" t="s">
        <v>2290</v>
      </c>
      <c r="C1727" s="337"/>
      <c r="D1727" s="340" t="s">
        <v>50</v>
      </c>
      <c r="E1727" s="295" t="s">
        <v>1441</v>
      </c>
    </row>
    <row r="1728" spans="1:5" x14ac:dyDescent="0.25">
      <c r="A1728" s="335"/>
      <c r="B1728" s="338"/>
      <c r="C1728" s="339"/>
      <c r="D1728" s="341"/>
      <c r="E1728" s="296" t="s">
        <v>1442</v>
      </c>
    </row>
    <row r="1729" spans="1:5" x14ac:dyDescent="0.25">
      <c r="A1729" s="326" t="s">
        <v>2294</v>
      </c>
      <c r="B1729" s="328" t="s">
        <v>2290</v>
      </c>
      <c r="C1729" s="329"/>
      <c r="D1729" s="332" t="s">
        <v>50</v>
      </c>
      <c r="E1729" s="297" t="s">
        <v>1441</v>
      </c>
    </row>
    <row r="1730" spans="1:5" x14ac:dyDescent="0.25">
      <c r="A1730" s="327"/>
      <c r="B1730" s="330"/>
      <c r="C1730" s="331"/>
      <c r="D1730" s="333"/>
      <c r="E1730" s="298" t="s">
        <v>1442</v>
      </c>
    </row>
    <row r="1731" spans="1:5" x14ac:dyDescent="0.25">
      <c r="A1731" s="334" t="s">
        <v>2295</v>
      </c>
      <c r="B1731" s="336" t="s">
        <v>2290</v>
      </c>
      <c r="C1731" s="337"/>
      <c r="D1731" s="340" t="s">
        <v>50</v>
      </c>
      <c r="E1731" s="295" t="s">
        <v>1441</v>
      </c>
    </row>
    <row r="1732" spans="1:5" x14ac:dyDescent="0.25">
      <c r="A1732" s="335"/>
      <c r="B1732" s="338"/>
      <c r="C1732" s="339"/>
      <c r="D1732" s="341"/>
      <c r="E1732" s="296" t="s">
        <v>1442</v>
      </c>
    </row>
    <row r="1733" spans="1:5" x14ac:dyDescent="0.25">
      <c r="A1733" s="326" t="s">
        <v>2296</v>
      </c>
      <c r="B1733" s="328" t="s">
        <v>2290</v>
      </c>
      <c r="C1733" s="329"/>
      <c r="D1733" s="332" t="s">
        <v>50</v>
      </c>
      <c r="E1733" s="297" t="s">
        <v>1441</v>
      </c>
    </row>
    <row r="1734" spans="1:5" x14ac:dyDescent="0.25">
      <c r="A1734" s="327"/>
      <c r="B1734" s="330"/>
      <c r="C1734" s="331"/>
      <c r="D1734" s="333"/>
      <c r="E1734" s="298" t="s">
        <v>1442</v>
      </c>
    </row>
    <row r="1735" spans="1:5" x14ac:dyDescent="0.25">
      <c r="A1735" s="334" t="s">
        <v>2297</v>
      </c>
      <c r="B1735" s="336" t="s">
        <v>2290</v>
      </c>
      <c r="C1735" s="337"/>
      <c r="D1735" s="340" t="s">
        <v>50</v>
      </c>
      <c r="E1735" s="295" t="s">
        <v>1441</v>
      </c>
    </row>
    <row r="1736" spans="1:5" x14ac:dyDescent="0.25">
      <c r="A1736" s="335"/>
      <c r="B1736" s="338"/>
      <c r="C1736" s="339"/>
      <c r="D1736" s="341"/>
      <c r="E1736" s="296" t="s">
        <v>1442</v>
      </c>
    </row>
    <row r="1737" spans="1:5" x14ac:dyDescent="0.25">
      <c r="A1737" s="326" t="s">
        <v>2298</v>
      </c>
      <c r="B1737" s="328" t="s">
        <v>2290</v>
      </c>
      <c r="C1737" s="329"/>
      <c r="D1737" s="332" t="s">
        <v>50</v>
      </c>
      <c r="E1737" s="297" t="s">
        <v>1441</v>
      </c>
    </row>
    <row r="1738" spans="1:5" x14ac:dyDescent="0.25">
      <c r="A1738" s="327"/>
      <c r="B1738" s="330"/>
      <c r="C1738" s="331"/>
      <c r="D1738" s="333"/>
      <c r="E1738" s="298" t="s">
        <v>1442</v>
      </c>
    </row>
    <row r="1739" spans="1:5" x14ac:dyDescent="0.25">
      <c r="A1739" s="334" t="s">
        <v>2299</v>
      </c>
      <c r="B1739" s="336" t="s">
        <v>2290</v>
      </c>
      <c r="C1739" s="337"/>
      <c r="D1739" s="340" t="s">
        <v>50</v>
      </c>
      <c r="E1739" s="295" t="s">
        <v>1441</v>
      </c>
    </row>
    <row r="1740" spans="1:5" x14ac:dyDescent="0.25">
      <c r="A1740" s="335"/>
      <c r="B1740" s="338"/>
      <c r="C1740" s="339"/>
      <c r="D1740" s="341"/>
      <c r="E1740" s="296" t="s">
        <v>1442</v>
      </c>
    </row>
    <row r="1741" spans="1:5" x14ac:dyDescent="0.25">
      <c r="A1741" s="326" t="s">
        <v>2300</v>
      </c>
      <c r="B1741" s="328" t="s">
        <v>2290</v>
      </c>
      <c r="C1741" s="329"/>
      <c r="D1741" s="332" t="s">
        <v>50</v>
      </c>
      <c r="E1741" s="297" t="s">
        <v>1441</v>
      </c>
    </row>
    <row r="1742" spans="1:5" x14ac:dyDescent="0.25">
      <c r="A1742" s="327"/>
      <c r="B1742" s="330"/>
      <c r="C1742" s="331"/>
      <c r="D1742" s="333"/>
      <c r="E1742" s="298" t="s">
        <v>1442</v>
      </c>
    </row>
    <row r="1743" spans="1:5" x14ac:dyDescent="0.25">
      <c r="A1743" s="334" t="s">
        <v>2301</v>
      </c>
      <c r="B1743" s="336" t="s">
        <v>2290</v>
      </c>
      <c r="C1743" s="337"/>
      <c r="D1743" s="340" t="s">
        <v>50</v>
      </c>
      <c r="E1743" s="295" t="s">
        <v>1441</v>
      </c>
    </row>
    <row r="1744" spans="1:5" x14ac:dyDescent="0.25">
      <c r="A1744" s="335"/>
      <c r="B1744" s="338"/>
      <c r="C1744" s="339"/>
      <c r="D1744" s="341"/>
      <c r="E1744" s="296" t="s">
        <v>1442</v>
      </c>
    </row>
    <row r="1745" spans="1:5" x14ac:dyDescent="0.25">
      <c r="A1745" s="326" t="s">
        <v>2302</v>
      </c>
      <c r="B1745" s="328" t="s">
        <v>2290</v>
      </c>
      <c r="C1745" s="329"/>
      <c r="D1745" s="332" t="s">
        <v>50</v>
      </c>
      <c r="E1745" s="297" t="s">
        <v>1441</v>
      </c>
    </row>
    <row r="1746" spans="1:5" x14ac:dyDescent="0.25">
      <c r="A1746" s="327"/>
      <c r="B1746" s="330"/>
      <c r="C1746" s="331"/>
      <c r="D1746" s="333"/>
      <c r="E1746" s="298" t="s">
        <v>1442</v>
      </c>
    </row>
    <row r="1747" spans="1:5" x14ac:dyDescent="0.25">
      <c r="A1747" s="334" t="s">
        <v>2303</v>
      </c>
      <c r="B1747" s="336" t="s">
        <v>2304</v>
      </c>
      <c r="C1747" s="337"/>
      <c r="D1747" s="340" t="s">
        <v>50</v>
      </c>
      <c r="E1747" s="295" t="s">
        <v>1441</v>
      </c>
    </row>
    <row r="1748" spans="1:5" x14ac:dyDescent="0.25">
      <c r="A1748" s="335"/>
      <c r="B1748" s="338"/>
      <c r="C1748" s="339"/>
      <c r="D1748" s="341"/>
      <c r="E1748" s="296" t="s">
        <v>1442</v>
      </c>
    </row>
    <row r="1749" spans="1:5" x14ac:dyDescent="0.25">
      <c r="A1749" s="326" t="s">
        <v>2305</v>
      </c>
      <c r="B1749" s="328" t="s">
        <v>2304</v>
      </c>
      <c r="C1749" s="329"/>
      <c r="D1749" s="332" t="s">
        <v>50</v>
      </c>
      <c r="E1749" s="297" t="s">
        <v>1441</v>
      </c>
    </row>
    <row r="1750" spans="1:5" x14ac:dyDescent="0.25">
      <c r="A1750" s="327"/>
      <c r="B1750" s="330"/>
      <c r="C1750" s="331"/>
      <c r="D1750" s="333"/>
      <c r="E1750" s="298" t="s">
        <v>1442</v>
      </c>
    </row>
    <row r="1751" spans="1:5" x14ac:dyDescent="0.25">
      <c r="A1751" s="334" t="s">
        <v>2306</v>
      </c>
      <c r="B1751" s="336" t="s">
        <v>2304</v>
      </c>
      <c r="C1751" s="337"/>
      <c r="D1751" s="340" t="s">
        <v>50</v>
      </c>
      <c r="E1751" s="295" t="s">
        <v>1441</v>
      </c>
    </row>
    <row r="1752" spans="1:5" x14ac:dyDescent="0.25">
      <c r="A1752" s="335"/>
      <c r="B1752" s="338"/>
      <c r="C1752" s="339"/>
      <c r="D1752" s="341"/>
      <c r="E1752" s="296" t="s">
        <v>1442</v>
      </c>
    </row>
    <row r="1753" spans="1:5" x14ac:dyDescent="0.25">
      <c r="A1753" s="326" t="s">
        <v>2307</v>
      </c>
      <c r="B1753" s="328" t="s">
        <v>2304</v>
      </c>
      <c r="C1753" s="329"/>
      <c r="D1753" s="332" t="s">
        <v>50</v>
      </c>
      <c r="E1753" s="297" t="s">
        <v>1441</v>
      </c>
    </row>
    <row r="1754" spans="1:5" x14ac:dyDescent="0.25">
      <c r="A1754" s="327"/>
      <c r="B1754" s="330"/>
      <c r="C1754" s="331"/>
      <c r="D1754" s="333"/>
      <c r="E1754" s="298" t="s">
        <v>1442</v>
      </c>
    </row>
    <row r="1755" spans="1:5" x14ac:dyDescent="0.25">
      <c r="A1755" s="334" t="s">
        <v>2308</v>
      </c>
      <c r="B1755" s="336" t="s">
        <v>2304</v>
      </c>
      <c r="C1755" s="337"/>
      <c r="D1755" s="340" t="s">
        <v>50</v>
      </c>
      <c r="E1755" s="295" t="s">
        <v>1441</v>
      </c>
    </row>
    <row r="1756" spans="1:5" x14ac:dyDescent="0.25">
      <c r="A1756" s="335"/>
      <c r="B1756" s="338"/>
      <c r="C1756" s="339"/>
      <c r="D1756" s="341"/>
      <c r="E1756" s="296" t="s">
        <v>1442</v>
      </c>
    </row>
    <row r="1757" spans="1:5" x14ac:dyDescent="0.25">
      <c r="A1757" s="326" t="s">
        <v>2309</v>
      </c>
      <c r="B1757" s="328" t="s">
        <v>2310</v>
      </c>
      <c r="C1757" s="329"/>
      <c r="D1757" s="332" t="s">
        <v>50</v>
      </c>
      <c r="E1757" s="297" t="s">
        <v>1441</v>
      </c>
    </row>
    <row r="1758" spans="1:5" x14ac:dyDescent="0.25">
      <c r="A1758" s="327"/>
      <c r="B1758" s="330"/>
      <c r="C1758" s="331"/>
      <c r="D1758" s="333"/>
      <c r="E1758" s="298" t="s">
        <v>1442</v>
      </c>
    </row>
    <row r="1759" spans="1:5" x14ac:dyDescent="0.25">
      <c r="A1759" s="334" t="s">
        <v>2311</v>
      </c>
      <c r="B1759" s="336" t="s">
        <v>2310</v>
      </c>
      <c r="C1759" s="337"/>
      <c r="D1759" s="340" t="s">
        <v>50</v>
      </c>
      <c r="E1759" s="295" t="s">
        <v>1441</v>
      </c>
    </row>
    <row r="1760" spans="1:5" x14ac:dyDescent="0.25">
      <c r="A1760" s="335"/>
      <c r="B1760" s="338"/>
      <c r="C1760" s="339"/>
      <c r="D1760" s="341"/>
      <c r="E1760" s="296" t="s">
        <v>1442</v>
      </c>
    </row>
    <row r="1761" spans="1:5" x14ac:dyDescent="0.25">
      <c r="A1761" s="326" t="s">
        <v>2312</v>
      </c>
      <c r="B1761" s="328" t="s">
        <v>2310</v>
      </c>
      <c r="C1761" s="329"/>
      <c r="D1761" s="332" t="s">
        <v>50</v>
      </c>
      <c r="E1761" s="297" t="s">
        <v>1441</v>
      </c>
    </row>
    <row r="1762" spans="1:5" x14ac:dyDescent="0.25">
      <c r="A1762" s="327"/>
      <c r="B1762" s="330"/>
      <c r="C1762" s="331"/>
      <c r="D1762" s="333"/>
      <c r="E1762" s="298" t="s">
        <v>1442</v>
      </c>
    </row>
    <row r="1763" spans="1:5" x14ac:dyDescent="0.25">
      <c r="A1763" s="334" t="s">
        <v>2313</v>
      </c>
      <c r="B1763" s="336" t="s">
        <v>2310</v>
      </c>
      <c r="C1763" s="337"/>
      <c r="D1763" s="340" t="s">
        <v>50</v>
      </c>
      <c r="E1763" s="295" t="s">
        <v>1441</v>
      </c>
    </row>
    <row r="1764" spans="1:5" x14ac:dyDescent="0.25">
      <c r="A1764" s="335"/>
      <c r="B1764" s="338"/>
      <c r="C1764" s="339"/>
      <c r="D1764" s="341"/>
      <c r="E1764" s="296" t="s">
        <v>1442</v>
      </c>
    </row>
    <row r="1765" spans="1:5" x14ac:dyDescent="0.25">
      <c r="A1765" s="326" t="s">
        <v>2314</v>
      </c>
      <c r="B1765" s="328" t="s">
        <v>2315</v>
      </c>
      <c r="C1765" s="329"/>
      <c r="D1765" s="332" t="s">
        <v>50</v>
      </c>
      <c r="E1765" s="297" t="s">
        <v>1441</v>
      </c>
    </row>
    <row r="1766" spans="1:5" x14ac:dyDescent="0.25">
      <c r="A1766" s="327"/>
      <c r="B1766" s="330"/>
      <c r="C1766" s="331"/>
      <c r="D1766" s="333"/>
      <c r="E1766" s="298" t="s">
        <v>1442</v>
      </c>
    </row>
    <row r="1767" spans="1:5" x14ac:dyDescent="0.25">
      <c r="A1767" s="334" t="s">
        <v>2316</v>
      </c>
      <c r="B1767" s="336" t="s">
        <v>2315</v>
      </c>
      <c r="C1767" s="337"/>
      <c r="D1767" s="340" t="s">
        <v>50</v>
      </c>
      <c r="E1767" s="295" t="s">
        <v>1441</v>
      </c>
    </row>
    <row r="1768" spans="1:5" x14ac:dyDescent="0.25">
      <c r="A1768" s="335"/>
      <c r="B1768" s="338"/>
      <c r="C1768" s="339"/>
      <c r="D1768" s="341"/>
      <c r="E1768" s="296" t="s">
        <v>1442</v>
      </c>
    </row>
    <row r="1769" spans="1:5" x14ac:dyDescent="0.25">
      <c r="A1769" s="326" t="s">
        <v>2317</v>
      </c>
      <c r="B1769" s="328" t="s">
        <v>2315</v>
      </c>
      <c r="C1769" s="329"/>
      <c r="D1769" s="332" t="s">
        <v>50</v>
      </c>
      <c r="E1769" s="297" t="s">
        <v>1441</v>
      </c>
    </row>
    <row r="1770" spans="1:5" x14ac:dyDescent="0.25">
      <c r="A1770" s="327"/>
      <c r="B1770" s="330"/>
      <c r="C1770" s="331"/>
      <c r="D1770" s="333"/>
      <c r="E1770" s="298" t="s">
        <v>1442</v>
      </c>
    </row>
    <row r="1771" spans="1:5" x14ac:dyDescent="0.25">
      <c r="A1771" s="334" t="s">
        <v>2318</v>
      </c>
      <c r="B1771" s="336" t="s">
        <v>2315</v>
      </c>
      <c r="C1771" s="337"/>
      <c r="D1771" s="340" t="s">
        <v>50</v>
      </c>
      <c r="E1771" s="295" t="s">
        <v>1441</v>
      </c>
    </row>
    <row r="1772" spans="1:5" x14ac:dyDescent="0.25">
      <c r="A1772" s="335"/>
      <c r="B1772" s="338"/>
      <c r="C1772" s="339"/>
      <c r="D1772" s="341"/>
      <c r="E1772" s="296" t="s">
        <v>1442</v>
      </c>
    </row>
    <row r="1773" spans="1:5" x14ac:dyDescent="0.25">
      <c r="A1773" s="326" t="s">
        <v>2319</v>
      </c>
      <c r="B1773" s="328" t="s">
        <v>2315</v>
      </c>
      <c r="C1773" s="329"/>
      <c r="D1773" s="332" t="s">
        <v>50</v>
      </c>
      <c r="E1773" s="297" t="s">
        <v>1441</v>
      </c>
    </row>
    <row r="1774" spans="1:5" x14ac:dyDescent="0.25">
      <c r="A1774" s="327"/>
      <c r="B1774" s="330"/>
      <c r="C1774" s="331"/>
      <c r="D1774" s="333"/>
      <c r="E1774" s="298" t="s">
        <v>1442</v>
      </c>
    </row>
    <row r="1775" spans="1:5" x14ac:dyDescent="0.25">
      <c r="A1775" s="334" t="s">
        <v>2320</v>
      </c>
      <c r="B1775" s="336" t="s">
        <v>2315</v>
      </c>
      <c r="C1775" s="337"/>
      <c r="D1775" s="340" t="s">
        <v>50</v>
      </c>
      <c r="E1775" s="295" t="s">
        <v>1441</v>
      </c>
    </row>
    <row r="1776" spans="1:5" x14ac:dyDescent="0.25">
      <c r="A1776" s="335"/>
      <c r="B1776" s="338"/>
      <c r="C1776" s="339"/>
      <c r="D1776" s="341"/>
      <c r="E1776" s="296" t="s">
        <v>1442</v>
      </c>
    </row>
    <row r="1777" spans="1:5" x14ac:dyDescent="0.25">
      <c r="A1777" s="326" t="s">
        <v>2321</v>
      </c>
      <c r="B1777" s="328" t="s">
        <v>2315</v>
      </c>
      <c r="C1777" s="329"/>
      <c r="D1777" s="332" t="s">
        <v>50</v>
      </c>
      <c r="E1777" s="297" t="s">
        <v>1441</v>
      </c>
    </row>
    <row r="1778" spans="1:5" x14ac:dyDescent="0.25">
      <c r="A1778" s="327"/>
      <c r="B1778" s="330"/>
      <c r="C1778" s="331"/>
      <c r="D1778" s="333"/>
      <c r="E1778" s="298" t="s">
        <v>1442</v>
      </c>
    </row>
    <row r="1779" spans="1:5" x14ac:dyDescent="0.25">
      <c r="A1779" s="334" t="s">
        <v>2322</v>
      </c>
      <c r="B1779" s="336" t="s">
        <v>2315</v>
      </c>
      <c r="C1779" s="337"/>
      <c r="D1779" s="340" t="s">
        <v>50</v>
      </c>
      <c r="E1779" s="295" t="s">
        <v>1441</v>
      </c>
    </row>
    <row r="1780" spans="1:5" x14ac:dyDescent="0.25">
      <c r="A1780" s="335"/>
      <c r="B1780" s="338"/>
      <c r="C1780" s="339"/>
      <c r="D1780" s="341"/>
      <c r="E1780" s="296" t="s">
        <v>1442</v>
      </c>
    </row>
    <row r="1781" spans="1:5" x14ac:dyDescent="0.25">
      <c r="A1781" s="326" t="s">
        <v>2323</v>
      </c>
      <c r="B1781" s="328" t="s">
        <v>2315</v>
      </c>
      <c r="C1781" s="329"/>
      <c r="D1781" s="332" t="s">
        <v>50</v>
      </c>
      <c r="E1781" s="297" t="s">
        <v>1441</v>
      </c>
    </row>
    <row r="1782" spans="1:5" x14ac:dyDescent="0.25">
      <c r="A1782" s="327"/>
      <c r="B1782" s="330"/>
      <c r="C1782" s="331"/>
      <c r="D1782" s="333"/>
      <c r="E1782" s="298" t="s">
        <v>1442</v>
      </c>
    </row>
    <row r="1783" spans="1:5" x14ac:dyDescent="0.25">
      <c r="A1783" s="334" t="s">
        <v>2324</v>
      </c>
      <c r="B1783" s="336" t="s">
        <v>2325</v>
      </c>
      <c r="C1783" s="337"/>
      <c r="D1783" s="340" t="s">
        <v>50</v>
      </c>
      <c r="E1783" s="295" t="s">
        <v>1441</v>
      </c>
    </row>
    <row r="1784" spans="1:5" x14ac:dyDescent="0.25">
      <c r="A1784" s="335"/>
      <c r="B1784" s="338"/>
      <c r="C1784" s="339"/>
      <c r="D1784" s="341"/>
      <c r="E1784" s="296" t="s">
        <v>1442</v>
      </c>
    </row>
    <row r="1785" spans="1:5" x14ac:dyDescent="0.25">
      <c r="A1785" s="326" t="s">
        <v>2326</v>
      </c>
      <c r="B1785" s="328" t="s">
        <v>2325</v>
      </c>
      <c r="C1785" s="329"/>
      <c r="D1785" s="332" t="s">
        <v>50</v>
      </c>
      <c r="E1785" s="297" t="s">
        <v>1441</v>
      </c>
    </row>
    <row r="1786" spans="1:5" x14ac:dyDescent="0.25">
      <c r="A1786" s="327"/>
      <c r="B1786" s="330"/>
      <c r="C1786" s="331"/>
      <c r="D1786" s="333"/>
      <c r="E1786" s="298" t="s">
        <v>1442</v>
      </c>
    </row>
    <row r="1787" spans="1:5" x14ac:dyDescent="0.25">
      <c r="A1787" s="334" t="s">
        <v>2327</v>
      </c>
      <c r="B1787" s="336" t="s">
        <v>2325</v>
      </c>
      <c r="C1787" s="337"/>
      <c r="D1787" s="340" t="s">
        <v>50</v>
      </c>
      <c r="E1787" s="295" t="s">
        <v>1441</v>
      </c>
    </row>
    <row r="1788" spans="1:5" x14ac:dyDescent="0.25">
      <c r="A1788" s="335"/>
      <c r="B1788" s="338"/>
      <c r="C1788" s="339"/>
      <c r="D1788" s="341"/>
      <c r="E1788" s="296" t="s">
        <v>1442</v>
      </c>
    </row>
    <row r="1789" spans="1:5" x14ac:dyDescent="0.25">
      <c r="A1789" s="326" t="s">
        <v>2328</v>
      </c>
      <c r="B1789" s="328" t="s">
        <v>2325</v>
      </c>
      <c r="C1789" s="329"/>
      <c r="D1789" s="332" t="s">
        <v>50</v>
      </c>
      <c r="E1789" s="297" t="s">
        <v>1441</v>
      </c>
    </row>
    <row r="1790" spans="1:5" x14ac:dyDescent="0.25">
      <c r="A1790" s="327"/>
      <c r="B1790" s="330"/>
      <c r="C1790" s="331"/>
      <c r="D1790" s="333"/>
      <c r="E1790" s="298" t="s">
        <v>1442</v>
      </c>
    </row>
    <row r="1791" spans="1:5" x14ac:dyDescent="0.25">
      <c r="A1791" s="334" t="s">
        <v>2329</v>
      </c>
      <c r="B1791" s="336" t="s">
        <v>2325</v>
      </c>
      <c r="C1791" s="337"/>
      <c r="D1791" s="340" t="s">
        <v>50</v>
      </c>
      <c r="E1791" s="295" t="s">
        <v>1441</v>
      </c>
    </row>
    <row r="1792" spans="1:5" x14ac:dyDescent="0.25">
      <c r="A1792" s="335"/>
      <c r="B1792" s="338"/>
      <c r="C1792" s="339"/>
      <c r="D1792" s="341"/>
      <c r="E1792" s="296" t="s">
        <v>1442</v>
      </c>
    </row>
    <row r="1793" spans="1:5" x14ac:dyDescent="0.25">
      <c r="A1793" s="326" t="s">
        <v>2330</v>
      </c>
      <c r="B1793" s="328" t="s">
        <v>2325</v>
      </c>
      <c r="C1793" s="329"/>
      <c r="D1793" s="332" t="s">
        <v>50</v>
      </c>
      <c r="E1793" s="297" t="s">
        <v>1441</v>
      </c>
    </row>
    <row r="1794" spans="1:5" x14ac:dyDescent="0.25">
      <c r="A1794" s="327"/>
      <c r="B1794" s="330"/>
      <c r="C1794" s="331"/>
      <c r="D1794" s="333"/>
      <c r="E1794" s="298" t="s">
        <v>1442</v>
      </c>
    </row>
    <row r="1795" spans="1:5" x14ac:dyDescent="0.25">
      <c r="A1795" s="334" t="s">
        <v>2331</v>
      </c>
      <c r="B1795" s="336" t="s">
        <v>2325</v>
      </c>
      <c r="C1795" s="337"/>
      <c r="D1795" s="340" t="s">
        <v>50</v>
      </c>
      <c r="E1795" s="295" t="s">
        <v>1441</v>
      </c>
    </row>
    <row r="1796" spans="1:5" x14ac:dyDescent="0.25">
      <c r="A1796" s="335"/>
      <c r="B1796" s="338"/>
      <c r="C1796" s="339"/>
      <c r="D1796" s="341"/>
      <c r="E1796" s="296" t="s">
        <v>1442</v>
      </c>
    </row>
    <row r="1797" spans="1:5" x14ac:dyDescent="0.25">
      <c r="A1797" s="326" t="s">
        <v>2332</v>
      </c>
      <c r="B1797" s="328" t="s">
        <v>2325</v>
      </c>
      <c r="C1797" s="329"/>
      <c r="D1797" s="332" t="s">
        <v>50</v>
      </c>
      <c r="E1797" s="297" t="s">
        <v>1441</v>
      </c>
    </row>
    <row r="1798" spans="1:5" x14ac:dyDescent="0.25">
      <c r="A1798" s="327"/>
      <c r="B1798" s="330"/>
      <c r="C1798" s="331"/>
      <c r="D1798" s="333"/>
      <c r="E1798" s="298" t="s">
        <v>1442</v>
      </c>
    </row>
    <row r="1799" spans="1:5" x14ac:dyDescent="0.25">
      <c r="A1799" s="334" t="s">
        <v>2333</v>
      </c>
      <c r="B1799" s="336" t="s">
        <v>2334</v>
      </c>
      <c r="C1799" s="337"/>
      <c r="D1799" s="340" t="s">
        <v>50</v>
      </c>
      <c r="E1799" s="295" t="s">
        <v>1441</v>
      </c>
    </row>
    <row r="1800" spans="1:5" x14ac:dyDescent="0.25">
      <c r="A1800" s="335"/>
      <c r="B1800" s="338"/>
      <c r="C1800" s="339"/>
      <c r="D1800" s="341"/>
      <c r="E1800" s="296" t="s">
        <v>1442</v>
      </c>
    </row>
    <row r="1801" spans="1:5" x14ac:dyDescent="0.25">
      <c r="A1801" s="326" t="s">
        <v>2335</v>
      </c>
      <c r="B1801" s="328" t="s">
        <v>2334</v>
      </c>
      <c r="C1801" s="329"/>
      <c r="D1801" s="332" t="s">
        <v>50</v>
      </c>
      <c r="E1801" s="297" t="s">
        <v>1441</v>
      </c>
    </row>
    <row r="1802" spans="1:5" x14ac:dyDescent="0.25">
      <c r="A1802" s="327"/>
      <c r="B1802" s="330"/>
      <c r="C1802" s="331"/>
      <c r="D1802" s="333"/>
      <c r="E1802" s="298" t="s">
        <v>1442</v>
      </c>
    </row>
    <row r="1803" spans="1:5" x14ac:dyDescent="0.25">
      <c r="A1803" s="334" t="s">
        <v>2336</v>
      </c>
      <c r="B1803" s="336" t="s">
        <v>2334</v>
      </c>
      <c r="C1803" s="337"/>
      <c r="D1803" s="340" t="s">
        <v>50</v>
      </c>
      <c r="E1803" s="295" t="s">
        <v>1441</v>
      </c>
    </row>
    <row r="1804" spans="1:5" x14ac:dyDescent="0.25">
      <c r="A1804" s="335"/>
      <c r="B1804" s="338"/>
      <c r="C1804" s="339"/>
      <c r="D1804" s="341"/>
      <c r="E1804" s="296" t="s">
        <v>1442</v>
      </c>
    </row>
    <row r="1805" spans="1:5" x14ac:dyDescent="0.25">
      <c r="A1805" s="326" t="s">
        <v>2337</v>
      </c>
      <c r="B1805" s="328" t="s">
        <v>2334</v>
      </c>
      <c r="C1805" s="329"/>
      <c r="D1805" s="332" t="s">
        <v>50</v>
      </c>
      <c r="E1805" s="297" t="s">
        <v>1441</v>
      </c>
    </row>
    <row r="1806" spans="1:5" x14ac:dyDescent="0.25">
      <c r="A1806" s="327"/>
      <c r="B1806" s="330"/>
      <c r="C1806" s="331"/>
      <c r="D1806" s="333"/>
      <c r="E1806" s="298" t="s">
        <v>1442</v>
      </c>
    </row>
    <row r="1807" spans="1:5" x14ac:dyDescent="0.25">
      <c r="A1807" s="334" t="s">
        <v>2338</v>
      </c>
      <c r="B1807" s="336" t="s">
        <v>2334</v>
      </c>
      <c r="C1807" s="337"/>
      <c r="D1807" s="340" t="s">
        <v>50</v>
      </c>
      <c r="E1807" s="295" t="s">
        <v>1441</v>
      </c>
    </row>
    <row r="1808" spans="1:5" x14ac:dyDescent="0.25">
      <c r="A1808" s="335"/>
      <c r="B1808" s="338"/>
      <c r="C1808" s="339"/>
      <c r="D1808" s="341"/>
      <c r="E1808" s="296" t="s">
        <v>1442</v>
      </c>
    </row>
    <row r="1809" spans="1:5" x14ac:dyDescent="0.25">
      <c r="A1809" s="326" t="s">
        <v>2339</v>
      </c>
      <c r="B1809" s="328" t="s">
        <v>2334</v>
      </c>
      <c r="C1809" s="329"/>
      <c r="D1809" s="332" t="s">
        <v>50</v>
      </c>
      <c r="E1809" s="297" t="s">
        <v>1441</v>
      </c>
    </row>
    <row r="1810" spans="1:5" x14ac:dyDescent="0.25">
      <c r="A1810" s="327"/>
      <c r="B1810" s="330"/>
      <c r="C1810" s="331"/>
      <c r="D1810" s="333"/>
      <c r="E1810" s="298" t="s">
        <v>1442</v>
      </c>
    </row>
    <row r="1811" spans="1:5" x14ac:dyDescent="0.25">
      <c r="A1811" s="334" t="s">
        <v>2340</v>
      </c>
      <c r="B1811" s="336" t="s">
        <v>2334</v>
      </c>
      <c r="C1811" s="337"/>
      <c r="D1811" s="340" t="s">
        <v>50</v>
      </c>
      <c r="E1811" s="295" t="s">
        <v>1441</v>
      </c>
    </row>
    <row r="1812" spans="1:5" x14ac:dyDescent="0.25">
      <c r="A1812" s="335"/>
      <c r="B1812" s="338"/>
      <c r="C1812" s="339"/>
      <c r="D1812" s="341"/>
      <c r="E1812" s="296" t="s">
        <v>1442</v>
      </c>
    </row>
    <row r="1813" spans="1:5" x14ac:dyDescent="0.25">
      <c r="A1813" s="326" t="s">
        <v>2341</v>
      </c>
      <c r="B1813" s="328" t="s">
        <v>2334</v>
      </c>
      <c r="C1813" s="329"/>
      <c r="D1813" s="332" t="s">
        <v>50</v>
      </c>
      <c r="E1813" s="297" t="s">
        <v>1441</v>
      </c>
    </row>
    <row r="1814" spans="1:5" x14ac:dyDescent="0.25">
      <c r="A1814" s="327"/>
      <c r="B1814" s="330"/>
      <c r="C1814" s="331"/>
      <c r="D1814" s="333"/>
      <c r="E1814" s="298" t="s">
        <v>1442</v>
      </c>
    </row>
    <row r="1815" spans="1:5" x14ac:dyDescent="0.25">
      <c r="A1815" s="334" t="s">
        <v>2342</v>
      </c>
      <c r="B1815" s="336" t="s">
        <v>2334</v>
      </c>
      <c r="C1815" s="337"/>
      <c r="D1815" s="340" t="s">
        <v>50</v>
      </c>
      <c r="E1815" s="295" t="s">
        <v>1441</v>
      </c>
    </row>
    <row r="1816" spans="1:5" x14ac:dyDescent="0.25">
      <c r="A1816" s="335"/>
      <c r="B1816" s="338"/>
      <c r="C1816" s="339"/>
      <c r="D1816" s="341"/>
      <c r="E1816" s="296" t="s">
        <v>1442</v>
      </c>
    </row>
    <row r="1817" spans="1:5" x14ac:dyDescent="0.25">
      <c r="A1817" s="326" t="s">
        <v>2343</v>
      </c>
      <c r="B1817" s="328" t="s">
        <v>2334</v>
      </c>
      <c r="C1817" s="329"/>
      <c r="D1817" s="332" t="s">
        <v>50</v>
      </c>
      <c r="E1817" s="297" t="s">
        <v>1441</v>
      </c>
    </row>
    <row r="1818" spans="1:5" x14ac:dyDescent="0.25">
      <c r="A1818" s="327"/>
      <c r="B1818" s="330"/>
      <c r="C1818" s="331"/>
      <c r="D1818" s="333"/>
      <c r="E1818" s="298" t="s">
        <v>1442</v>
      </c>
    </row>
    <row r="1819" spans="1:5" x14ac:dyDescent="0.25">
      <c r="A1819" s="334" t="s">
        <v>2344</v>
      </c>
      <c r="B1819" s="336" t="s">
        <v>2334</v>
      </c>
      <c r="C1819" s="337"/>
      <c r="D1819" s="340" t="s">
        <v>50</v>
      </c>
      <c r="E1819" s="295" t="s">
        <v>1441</v>
      </c>
    </row>
    <row r="1820" spans="1:5" x14ac:dyDescent="0.25">
      <c r="A1820" s="335"/>
      <c r="B1820" s="338"/>
      <c r="C1820" s="339"/>
      <c r="D1820" s="341"/>
      <c r="E1820" s="296" t="s">
        <v>1442</v>
      </c>
    </row>
    <row r="1821" spans="1:5" x14ac:dyDescent="0.25">
      <c r="A1821" s="326" t="s">
        <v>2345</v>
      </c>
      <c r="B1821" s="328" t="s">
        <v>2334</v>
      </c>
      <c r="C1821" s="329"/>
      <c r="D1821" s="332" t="s">
        <v>50</v>
      </c>
      <c r="E1821" s="297" t="s">
        <v>1441</v>
      </c>
    </row>
    <row r="1822" spans="1:5" x14ac:dyDescent="0.25">
      <c r="A1822" s="327"/>
      <c r="B1822" s="330"/>
      <c r="C1822" s="331"/>
      <c r="D1822" s="333"/>
      <c r="E1822" s="298" t="s">
        <v>1442</v>
      </c>
    </row>
    <row r="1823" spans="1:5" x14ac:dyDescent="0.25">
      <c r="A1823" s="334" t="s">
        <v>2346</v>
      </c>
      <c r="B1823" s="336" t="s">
        <v>2334</v>
      </c>
      <c r="C1823" s="337"/>
      <c r="D1823" s="340" t="s">
        <v>50</v>
      </c>
      <c r="E1823" s="295" t="s">
        <v>1441</v>
      </c>
    </row>
    <row r="1824" spans="1:5" x14ac:dyDescent="0.25">
      <c r="A1824" s="335"/>
      <c r="B1824" s="338"/>
      <c r="C1824" s="339"/>
      <c r="D1824" s="341"/>
      <c r="E1824" s="296" t="s">
        <v>1442</v>
      </c>
    </row>
    <row r="1825" spans="1:5" x14ac:dyDescent="0.25">
      <c r="A1825" s="326" t="s">
        <v>2347</v>
      </c>
      <c r="B1825" s="328" t="s">
        <v>2334</v>
      </c>
      <c r="C1825" s="329"/>
      <c r="D1825" s="332" t="s">
        <v>50</v>
      </c>
      <c r="E1825" s="297" t="s">
        <v>1441</v>
      </c>
    </row>
    <row r="1826" spans="1:5" x14ac:dyDescent="0.25">
      <c r="A1826" s="327"/>
      <c r="B1826" s="330"/>
      <c r="C1826" s="331"/>
      <c r="D1826" s="333"/>
      <c r="E1826" s="298" t="s">
        <v>1442</v>
      </c>
    </row>
    <row r="1827" spans="1:5" x14ac:dyDescent="0.25">
      <c r="A1827" s="334" t="s">
        <v>2348</v>
      </c>
      <c r="B1827" s="336" t="s">
        <v>2334</v>
      </c>
      <c r="C1827" s="337"/>
      <c r="D1827" s="340" t="s">
        <v>50</v>
      </c>
      <c r="E1827" s="295" t="s">
        <v>1441</v>
      </c>
    </row>
    <row r="1828" spans="1:5" x14ac:dyDescent="0.25">
      <c r="A1828" s="335"/>
      <c r="B1828" s="338"/>
      <c r="C1828" s="339"/>
      <c r="D1828" s="341"/>
      <c r="E1828" s="296" t="s">
        <v>1442</v>
      </c>
    </row>
    <row r="1829" spans="1:5" x14ac:dyDescent="0.25">
      <c r="A1829" s="326" t="s">
        <v>2349</v>
      </c>
      <c r="B1829" s="328" t="s">
        <v>2350</v>
      </c>
      <c r="C1829" s="329"/>
      <c r="D1829" s="332" t="s">
        <v>50</v>
      </c>
      <c r="E1829" s="297" t="s">
        <v>1441</v>
      </c>
    </row>
    <row r="1830" spans="1:5" x14ac:dyDescent="0.25">
      <c r="A1830" s="327"/>
      <c r="B1830" s="330"/>
      <c r="C1830" s="331"/>
      <c r="D1830" s="333"/>
      <c r="E1830" s="298" t="s">
        <v>1442</v>
      </c>
    </row>
    <row r="1831" spans="1:5" x14ac:dyDescent="0.25">
      <c r="A1831" s="334" t="s">
        <v>2351</v>
      </c>
      <c r="B1831" s="336" t="s">
        <v>2350</v>
      </c>
      <c r="C1831" s="337"/>
      <c r="D1831" s="340" t="s">
        <v>50</v>
      </c>
      <c r="E1831" s="295" t="s">
        <v>1441</v>
      </c>
    </row>
    <row r="1832" spans="1:5" x14ac:dyDescent="0.25">
      <c r="A1832" s="335"/>
      <c r="B1832" s="338"/>
      <c r="C1832" s="339"/>
      <c r="D1832" s="341"/>
      <c r="E1832" s="296" t="s">
        <v>1442</v>
      </c>
    </row>
    <row r="1833" spans="1:5" x14ac:dyDescent="0.25">
      <c r="A1833" s="326" t="s">
        <v>2352</v>
      </c>
      <c r="B1833" s="328" t="s">
        <v>2350</v>
      </c>
      <c r="C1833" s="329"/>
      <c r="D1833" s="332" t="s">
        <v>50</v>
      </c>
      <c r="E1833" s="297" t="s">
        <v>1441</v>
      </c>
    </row>
    <row r="1834" spans="1:5" x14ac:dyDescent="0.25">
      <c r="A1834" s="327"/>
      <c r="B1834" s="330"/>
      <c r="C1834" s="331"/>
      <c r="D1834" s="333"/>
      <c r="E1834" s="298" t="s">
        <v>1442</v>
      </c>
    </row>
    <row r="1835" spans="1:5" x14ac:dyDescent="0.25">
      <c r="A1835" s="334" t="s">
        <v>2353</v>
      </c>
      <c r="B1835" s="336" t="s">
        <v>2350</v>
      </c>
      <c r="C1835" s="337"/>
      <c r="D1835" s="340" t="s">
        <v>50</v>
      </c>
      <c r="E1835" s="295" t="s">
        <v>1441</v>
      </c>
    </row>
    <row r="1836" spans="1:5" x14ac:dyDescent="0.25">
      <c r="A1836" s="335"/>
      <c r="B1836" s="338"/>
      <c r="C1836" s="339"/>
      <c r="D1836" s="341"/>
      <c r="E1836" s="296" t="s">
        <v>1442</v>
      </c>
    </row>
    <row r="1837" spans="1:5" x14ac:dyDescent="0.25">
      <c r="A1837" s="326" t="s">
        <v>2354</v>
      </c>
      <c r="B1837" s="328" t="s">
        <v>2350</v>
      </c>
      <c r="C1837" s="329"/>
      <c r="D1837" s="332" t="s">
        <v>50</v>
      </c>
      <c r="E1837" s="297" t="s">
        <v>1441</v>
      </c>
    </row>
    <row r="1838" spans="1:5" x14ac:dyDescent="0.25">
      <c r="A1838" s="327"/>
      <c r="B1838" s="330"/>
      <c r="C1838" s="331"/>
      <c r="D1838" s="333"/>
      <c r="E1838" s="298" t="s">
        <v>1442</v>
      </c>
    </row>
    <row r="1839" spans="1:5" x14ac:dyDescent="0.25">
      <c r="A1839" s="334" t="s">
        <v>2355</v>
      </c>
      <c r="B1839" s="336" t="s">
        <v>2350</v>
      </c>
      <c r="C1839" s="337"/>
      <c r="D1839" s="340" t="s">
        <v>50</v>
      </c>
      <c r="E1839" s="295" t="s">
        <v>1441</v>
      </c>
    </row>
    <row r="1840" spans="1:5" x14ac:dyDescent="0.25">
      <c r="A1840" s="335"/>
      <c r="B1840" s="338"/>
      <c r="C1840" s="339"/>
      <c r="D1840" s="341"/>
      <c r="E1840" s="296" t="s">
        <v>1442</v>
      </c>
    </row>
    <row r="1841" spans="1:5" x14ac:dyDescent="0.25">
      <c r="A1841" s="326" t="s">
        <v>2356</v>
      </c>
      <c r="B1841" s="328" t="s">
        <v>2350</v>
      </c>
      <c r="C1841" s="329"/>
      <c r="D1841" s="332" t="s">
        <v>50</v>
      </c>
      <c r="E1841" s="297" t="s">
        <v>1441</v>
      </c>
    </row>
    <row r="1842" spans="1:5" x14ac:dyDescent="0.25">
      <c r="A1842" s="327"/>
      <c r="B1842" s="330"/>
      <c r="C1842" s="331"/>
      <c r="D1842" s="333"/>
      <c r="E1842" s="298" t="s">
        <v>1442</v>
      </c>
    </row>
    <row r="1843" spans="1:5" x14ac:dyDescent="0.25">
      <c r="A1843" s="334" t="s">
        <v>2357</v>
      </c>
      <c r="B1843" s="336" t="s">
        <v>2350</v>
      </c>
      <c r="C1843" s="337"/>
      <c r="D1843" s="340" t="s">
        <v>50</v>
      </c>
      <c r="E1843" s="295" t="s">
        <v>1441</v>
      </c>
    </row>
    <row r="1844" spans="1:5" x14ac:dyDescent="0.25">
      <c r="A1844" s="335"/>
      <c r="B1844" s="338"/>
      <c r="C1844" s="339"/>
      <c r="D1844" s="341"/>
      <c r="E1844" s="296" t="s">
        <v>1442</v>
      </c>
    </row>
    <row r="1845" spans="1:5" x14ac:dyDescent="0.25">
      <c r="A1845" s="326" t="s">
        <v>2358</v>
      </c>
      <c r="B1845" s="328" t="s">
        <v>2350</v>
      </c>
      <c r="C1845" s="329"/>
      <c r="D1845" s="332" t="s">
        <v>50</v>
      </c>
      <c r="E1845" s="297" t="s">
        <v>1441</v>
      </c>
    </row>
    <row r="1846" spans="1:5" x14ac:dyDescent="0.25">
      <c r="A1846" s="327"/>
      <c r="B1846" s="330"/>
      <c r="C1846" s="331"/>
      <c r="D1846" s="333"/>
      <c r="E1846" s="298" t="s">
        <v>1442</v>
      </c>
    </row>
    <row r="1847" spans="1:5" x14ac:dyDescent="0.25">
      <c r="A1847" s="334" t="s">
        <v>2359</v>
      </c>
      <c r="B1847" s="336" t="s">
        <v>2350</v>
      </c>
      <c r="C1847" s="337"/>
      <c r="D1847" s="340" t="s">
        <v>50</v>
      </c>
      <c r="E1847" s="295" t="s">
        <v>1441</v>
      </c>
    </row>
    <row r="1848" spans="1:5" x14ac:dyDescent="0.25">
      <c r="A1848" s="335"/>
      <c r="B1848" s="338"/>
      <c r="C1848" s="339"/>
      <c r="D1848" s="341"/>
      <c r="E1848" s="296" t="s">
        <v>1442</v>
      </c>
    </row>
    <row r="1849" spans="1:5" x14ac:dyDescent="0.25">
      <c r="A1849" s="326" t="s">
        <v>2360</v>
      </c>
      <c r="B1849" s="328" t="s">
        <v>2350</v>
      </c>
      <c r="C1849" s="329"/>
      <c r="D1849" s="332" t="s">
        <v>50</v>
      </c>
      <c r="E1849" s="297" t="s">
        <v>1441</v>
      </c>
    </row>
    <row r="1850" spans="1:5" x14ac:dyDescent="0.25">
      <c r="A1850" s="327"/>
      <c r="B1850" s="330"/>
      <c r="C1850" s="331"/>
      <c r="D1850" s="333"/>
      <c r="E1850" s="298" t="s">
        <v>1442</v>
      </c>
    </row>
    <row r="1851" spans="1:5" x14ac:dyDescent="0.25">
      <c r="A1851" s="334" t="s">
        <v>2361</v>
      </c>
      <c r="B1851" s="336" t="s">
        <v>2350</v>
      </c>
      <c r="C1851" s="337"/>
      <c r="D1851" s="340" t="s">
        <v>50</v>
      </c>
      <c r="E1851" s="295" t="s">
        <v>1441</v>
      </c>
    </row>
    <row r="1852" spans="1:5" x14ac:dyDescent="0.25">
      <c r="A1852" s="335"/>
      <c r="B1852" s="338"/>
      <c r="C1852" s="339"/>
      <c r="D1852" s="341"/>
      <c r="E1852" s="296" t="s">
        <v>1442</v>
      </c>
    </row>
    <row r="1853" spans="1:5" x14ac:dyDescent="0.25">
      <c r="A1853" s="326" t="s">
        <v>2362</v>
      </c>
      <c r="B1853" s="328" t="s">
        <v>2350</v>
      </c>
      <c r="C1853" s="329"/>
      <c r="D1853" s="332" t="s">
        <v>50</v>
      </c>
      <c r="E1853" s="297" t="s">
        <v>1441</v>
      </c>
    </row>
    <row r="1854" spans="1:5" x14ac:dyDescent="0.25">
      <c r="A1854" s="327"/>
      <c r="B1854" s="330"/>
      <c r="C1854" s="331"/>
      <c r="D1854" s="333"/>
      <c r="E1854" s="298" t="s">
        <v>1442</v>
      </c>
    </row>
    <row r="1855" spans="1:5" x14ac:dyDescent="0.25">
      <c r="A1855" s="334" t="s">
        <v>2363</v>
      </c>
      <c r="B1855" s="336" t="s">
        <v>2350</v>
      </c>
      <c r="C1855" s="337"/>
      <c r="D1855" s="340" t="s">
        <v>50</v>
      </c>
      <c r="E1855" s="295" t="s">
        <v>1441</v>
      </c>
    </row>
    <row r="1856" spans="1:5" x14ac:dyDescent="0.25">
      <c r="A1856" s="335"/>
      <c r="B1856" s="338"/>
      <c r="C1856" s="339"/>
      <c r="D1856" s="341"/>
      <c r="E1856" s="296" t="s">
        <v>1442</v>
      </c>
    </row>
    <row r="1857" spans="1:5" x14ac:dyDescent="0.25">
      <c r="A1857" s="326" t="s">
        <v>2364</v>
      </c>
      <c r="B1857" s="328" t="s">
        <v>2350</v>
      </c>
      <c r="C1857" s="329"/>
      <c r="D1857" s="332" t="s">
        <v>50</v>
      </c>
      <c r="E1857" s="297" t="s">
        <v>1441</v>
      </c>
    </row>
    <row r="1858" spans="1:5" x14ac:dyDescent="0.25">
      <c r="A1858" s="327"/>
      <c r="B1858" s="330"/>
      <c r="C1858" s="331"/>
      <c r="D1858" s="333"/>
      <c r="E1858" s="298" t="s">
        <v>1442</v>
      </c>
    </row>
    <row r="1859" spans="1:5" x14ac:dyDescent="0.25">
      <c r="A1859" s="334" t="s">
        <v>2365</v>
      </c>
      <c r="B1859" s="336" t="s">
        <v>2350</v>
      </c>
      <c r="C1859" s="337"/>
      <c r="D1859" s="340" t="s">
        <v>50</v>
      </c>
      <c r="E1859" s="295" t="s">
        <v>1441</v>
      </c>
    </row>
    <row r="1860" spans="1:5" x14ac:dyDescent="0.25">
      <c r="A1860" s="335"/>
      <c r="B1860" s="338"/>
      <c r="C1860" s="339"/>
      <c r="D1860" s="341"/>
      <c r="E1860" s="296" t="s">
        <v>1442</v>
      </c>
    </row>
    <row r="1861" spans="1:5" x14ac:dyDescent="0.25">
      <c r="A1861" s="326" t="s">
        <v>2366</v>
      </c>
      <c r="B1861" s="328" t="s">
        <v>2350</v>
      </c>
      <c r="C1861" s="329"/>
      <c r="D1861" s="332" t="s">
        <v>50</v>
      </c>
      <c r="E1861" s="297" t="s">
        <v>1441</v>
      </c>
    </row>
    <row r="1862" spans="1:5" x14ac:dyDescent="0.25">
      <c r="A1862" s="327"/>
      <c r="B1862" s="330"/>
      <c r="C1862" s="331"/>
      <c r="D1862" s="333"/>
      <c r="E1862" s="298" t="s">
        <v>1442</v>
      </c>
    </row>
    <row r="1863" spans="1:5" x14ac:dyDescent="0.25">
      <c r="A1863" s="334" t="s">
        <v>2367</v>
      </c>
      <c r="B1863" s="336" t="s">
        <v>2368</v>
      </c>
      <c r="C1863" s="337"/>
      <c r="D1863" s="340" t="s">
        <v>50</v>
      </c>
      <c r="E1863" s="295" t="s">
        <v>1441</v>
      </c>
    </row>
    <row r="1864" spans="1:5" x14ac:dyDescent="0.25">
      <c r="A1864" s="335"/>
      <c r="B1864" s="338"/>
      <c r="C1864" s="339"/>
      <c r="D1864" s="341"/>
      <c r="E1864" s="296" t="s">
        <v>1442</v>
      </c>
    </row>
    <row r="1865" spans="1:5" x14ac:dyDescent="0.25">
      <c r="A1865" s="326" t="s">
        <v>2369</v>
      </c>
      <c r="B1865" s="328" t="s">
        <v>2368</v>
      </c>
      <c r="C1865" s="329"/>
      <c r="D1865" s="332" t="s">
        <v>50</v>
      </c>
      <c r="E1865" s="297" t="s">
        <v>1441</v>
      </c>
    </row>
    <row r="1866" spans="1:5" x14ac:dyDescent="0.25">
      <c r="A1866" s="327"/>
      <c r="B1866" s="330"/>
      <c r="C1866" s="331"/>
      <c r="D1866" s="333"/>
      <c r="E1866" s="298" t="s">
        <v>1442</v>
      </c>
    </row>
    <row r="1867" spans="1:5" x14ac:dyDescent="0.25">
      <c r="A1867" s="334" t="s">
        <v>2169</v>
      </c>
      <c r="B1867" s="336" t="s">
        <v>2368</v>
      </c>
      <c r="C1867" s="337"/>
      <c r="D1867" s="340" t="s">
        <v>50</v>
      </c>
      <c r="E1867" s="295" t="s">
        <v>1441</v>
      </c>
    </row>
    <row r="1868" spans="1:5" x14ac:dyDescent="0.25">
      <c r="A1868" s="335"/>
      <c r="B1868" s="338"/>
      <c r="C1868" s="339"/>
      <c r="D1868" s="341"/>
      <c r="E1868" s="296" t="s">
        <v>1442</v>
      </c>
    </row>
    <row r="1869" spans="1:5" x14ac:dyDescent="0.25">
      <c r="A1869" s="326" t="s">
        <v>1928</v>
      </c>
      <c r="B1869" s="328" t="s">
        <v>2368</v>
      </c>
      <c r="C1869" s="329"/>
      <c r="D1869" s="332" t="s">
        <v>50</v>
      </c>
      <c r="E1869" s="297" t="s">
        <v>1441</v>
      </c>
    </row>
    <row r="1870" spans="1:5" x14ac:dyDescent="0.25">
      <c r="A1870" s="327"/>
      <c r="B1870" s="330"/>
      <c r="C1870" s="331"/>
      <c r="D1870" s="333"/>
      <c r="E1870" s="298" t="s">
        <v>1442</v>
      </c>
    </row>
    <row r="1871" spans="1:5" x14ac:dyDescent="0.25">
      <c r="A1871" s="334" t="s">
        <v>2370</v>
      </c>
      <c r="B1871" s="336" t="s">
        <v>2368</v>
      </c>
      <c r="C1871" s="337"/>
      <c r="D1871" s="340" t="s">
        <v>50</v>
      </c>
      <c r="E1871" s="295" t="s">
        <v>1441</v>
      </c>
    </row>
    <row r="1872" spans="1:5" x14ac:dyDescent="0.25">
      <c r="A1872" s="335"/>
      <c r="B1872" s="338"/>
      <c r="C1872" s="339"/>
      <c r="D1872" s="341"/>
      <c r="E1872" s="296" t="s">
        <v>1442</v>
      </c>
    </row>
    <row r="1873" spans="1:5" x14ac:dyDescent="0.25">
      <c r="A1873" s="326" t="s">
        <v>2371</v>
      </c>
      <c r="B1873" s="328" t="s">
        <v>2368</v>
      </c>
      <c r="C1873" s="329"/>
      <c r="D1873" s="332" t="s">
        <v>50</v>
      </c>
      <c r="E1873" s="297" t="s">
        <v>1441</v>
      </c>
    </row>
    <row r="1874" spans="1:5" x14ac:dyDescent="0.25">
      <c r="A1874" s="327"/>
      <c r="B1874" s="330"/>
      <c r="C1874" s="331"/>
      <c r="D1874" s="333"/>
      <c r="E1874" s="298" t="s">
        <v>1442</v>
      </c>
    </row>
    <row r="1875" spans="1:5" x14ac:dyDescent="0.25">
      <c r="A1875" s="334" t="s">
        <v>2372</v>
      </c>
      <c r="B1875" s="336" t="s">
        <v>2368</v>
      </c>
      <c r="C1875" s="337"/>
      <c r="D1875" s="340" t="s">
        <v>50</v>
      </c>
      <c r="E1875" s="295" t="s">
        <v>1441</v>
      </c>
    </row>
    <row r="1876" spans="1:5" x14ac:dyDescent="0.25">
      <c r="A1876" s="335"/>
      <c r="B1876" s="338"/>
      <c r="C1876" s="339"/>
      <c r="D1876" s="341"/>
      <c r="E1876" s="296" t="s">
        <v>1442</v>
      </c>
    </row>
    <row r="1877" spans="1:5" x14ac:dyDescent="0.25">
      <c r="A1877" s="326" t="s">
        <v>2373</v>
      </c>
      <c r="B1877" s="328" t="s">
        <v>2374</v>
      </c>
      <c r="C1877" s="329"/>
      <c r="D1877" s="332" t="s">
        <v>50</v>
      </c>
      <c r="E1877" s="297" t="s">
        <v>1441</v>
      </c>
    </row>
    <row r="1878" spans="1:5" x14ac:dyDescent="0.25">
      <c r="A1878" s="327"/>
      <c r="B1878" s="330"/>
      <c r="C1878" s="331"/>
      <c r="D1878" s="333"/>
      <c r="E1878" s="298" t="s">
        <v>1442</v>
      </c>
    </row>
    <row r="1879" spans="1:5" x14ac:dyDescent="0.25">
      <c r="A1879" s="334" t="s">
        <v>2375</v>
      </c>
      <c r="B1879" s="336" t="s">
        <v>2374</v>
      </c>
      <c r="C1879" s="337"/>
      <c r="D1879" s="340" t="s">
        <v>50</v>
      </c>
      <c r="E1879" s="295" t="s">
        <v>1441</v>
      </c>
    </row>
    <row r="1880" spans="1:5" x14ac:dyDescent="0.25">
      <c r="A1880" s="335"/>
      <c r="B1880" s="338"/>
      <c r="C1880" s="339"/>
      <c r="D1880" s="341"/>
      <c r="E1880" s="296" t="s">
        <v>1442</v>
      </c>
    </row>
    <row r="1881" spans="1:5" x14ac:dyDescent="0.25">
      <c r="A1881" s="326" t="s">
        <v>2376</v>
      </c>
      <c r="B1881" s="328" t="s">
        <v>2374</v>
      </c>
      <c r="C1881" s="329"/>
      <c r="D1881" s="332" t="s">
        <v>50</v>
      </c>
      <c r="E1881" s="297" t="s">
        <v>1441</v>
      </c>
    </row>
    <row r="1882" spans="1:5" x14ac:dyDescent="0.25">
      <c r="A1882" s="327"/>
      <c r="B1882" s="330"/>
      <c r="C1882" s="331"/>
      <c r="D1882" s="333"/>
      <c r="E1882" s="298" t="s">
        <v>1442</v>
      </c>
    </row>
    <row r="1883" spans="1:5" x14ac:dyDescent="0.25">
      <c r="A1883" s="334" t="s">
        <v>2377</v>
      </c>
      <c r="B1883" s="336" t="s">
        <v>2374</v>
      </c>
      <c r="C1883" s="337"/>
      <c r="D1883" s="340" t="s">
        <v>50</v>
      </c>
      <c r="E1883" s="295" t="s">
        <v>1441</v>
      </c>
    </row>
    <row r="1884" spans="1:5" x14ac:dyDescent="0.25">
      <c r="A1884" s="335"/>
      <c r="B1884" s="338"/>
      <c r="C1884" s="339"/>
      <c r="D1884" s="341"/>
      <c r="E1884" s="296" t="s">
        <v>1442</v>
      </c>
    </row>
    <row r="1885" spans="1:5" x14ac:dyDescent="0.25">
      <c r="A1885" s="326" t="s">
        <v>2378</v>
      </c>
      <c r="B1885" s="328" t="s">
        <v>2374</v>
      </c>
      <c r="C1885" s="329"/>
      <c r="D1885" s="332" t="s">
        <v>50</v>
      </c>
      <c r="E1885" s="297" t="s">
        <v>1441</v>
      </c>
    </row>
    <row r="1886" spans="1:5" x14ac:dyDescent="0.25">
      <c r="A1886" s="327"/>
      <c r="B1886" s="330"/>
      <c r="C1886" s="331"/>
      <c r="D1886" s="333"/>
      <c r="E1886" s="298" t="s">
        <v>1442</v>
      </c>
    </row>
    <row r="1887" spans="1:5" x14ac:dyDescent="0.25">
      <c r="A1887" s="334" t="s">
        <v>2379</v>
      </c>
      <c r="B1887" s="336" t="s">
        <v>2374</v>
      </c>
      <c r="C1887" s="337"/>
      <c r="D1887" s="340" t="s">
        <v>50</v>
      </c>
      <c r="E1887" s="295" t="s">
        <v>1441</v>
      </c>
    </row>
    <row r="1888" spans="1:5" x14ac:dyDescent="0.25">
      <c r="A1888" s="335"/>
      <c r="B1888" s="338"/>
      <c r="C1888" s="339"/>
      <c r="D1888" s="341"/>
      <c r="E1888" s="296" t="s">
        <v>1442</v>
      </c>
    </row>
    <row r="1889" spans="1:5" x14ac:dyDescent="0.25">
      <c r="A1889" s="326" t="s">
        <v>2380</v>
      </c>
      <c r="B1889" s="328" t="s">
        <v>2374</v>
      </c>
      <c r="C1889" s="329"/>
      <c r="D1889" s="332" t="s">
        <v>50</v>
      </c>
      <c r="E1889" s="297" t="s">
        <v>1441</v>
      </c>
    </row>
    <row r="1890" spans="1:5" x14ac:dyDescent="0.25">
      <c r="A1890" s="327"/>
      <c r="B1890" s="330"/>
      <c r="C1890" s="331"/>
      <c r="D1890" s="333"/>
      <c r="E1890" s="298" t="s">
        <v>1442</v>
      </c>
    </row>
    <row r="1891" spans="1:5" x14ac:dyDescent="0.25">
      <c r="A1891" s="334" t="s">
        <v>2381</v>
      </c>
      <c r="B1891" s="336" t="s">
        <v>2374</v>
      </c>
      <c r="C1891" s="337"/>
      <c r="D1891" s="340" t="s">
        <v>50</v>
      </c>
      <c r="E1891" s="295" t="s">
        <v>1441</v>
      </c>
    </row>
    <row r="1892" spans="1:5" x14ac:dyDescent="0.25">
      <c r="A1892" s="335"/>
      <c r="B1892" s="338"/>
      <c r="C1892" s="339"/>
      <c r="D1892" s="341"/>
      <c r="E1892" s="296" t="s">
        <v>1442</v>
      </c>
    </row>
    <row r="1893" spans="1:5" x14ac:dyDescent="0.25">
      <c r="A1893" s="326" t="s">
        <v>2382</v>
      </c>
      <c r="B1893" s="328" t="s">
        <v>2374</v>
      </c>
      <c r="C1893" s="329"/>
      <c r="D1893" s="332" t="s">
        <v>50</v>
      </c>
      <c r="E1893" s="297" t="s">
        <v>1441</v>
      </c>
    </row>
    <row r="1894" spans="1:5" x14ac:dyDescent="0.25">
      <c r="A1894" s="327"/>
      <c r="B1894" s="330"/>
      <c r="C1894" s="331"/>
      <c r="D1894" s="333"/>
      <c r="E1894" s="298" t="s">
        <v>1442</v>
      </c>
    </row>
    <row r="1895" spans="1:5" x14ac:dyDescent="0.25">
      <c r="A1895" s="334" t="s">
        <v>2383</v>
      </c>
      <c r="B1895" s="336" t="s">
        <v>2374</v>
      </c>
      <c r="C1895" s="337"/>
      <c r="D1895" s="340" t="s">
        <v>50</v>
      </c>
      <c r="E1895" s="295" t="s">
        <v>1441</v>
      </c>
    </row>
    <row r="1896" spans="1:5" x14ac:dyDescent="0.25">
      <c r="A1896" s="335"/>
      <c r="B1896" s="338"/>
      <c r="C1896" s="339"/>
      <c r="D1896" s="341"/>
      <c r="E1896" s="296" t="s">
        <v>1442</v>
      </c>
    </row>
    <row r="1897" spans="1:5" x14ac:dyDescent="0.25">
      <c r="A1897" s="326" t="s">
        <v>2384</v>
      </c>
      <c r="B1897" s="328" t="s">
        <v>2374</v>
      </c>
      <c r="C1897" s="329"/>
      <c r="D1897" s="332" t="s">
        <v>50</v>
      </c>
      <c r="E1897" s="297" t="s">
        <v>1441</v>
      </c>
    </row>
    <row r="1898" spans="1:5" x14ac:dyDescent="0.25">
      <c r="A1898" s="327"/>
      <c r="B1898" s="330"/>
      <c r="C1898" s="331"/>
      <c r="D1898" s="333"/>
      <c r="E1898" s="298" t="s">
        <v>1442</v>
      </c>
    </row>
    <row r="1899" spans="1:5" x14ac:dyDescent="0.25">
      <c r="A1899" s="334" t="s">
        <v>2385</v>
      </c>
      <c r="B1899" s="336" t="s">
        <v>2374</v>
      </c>
      <c r="C1899" s="337"/>
      <c r="D1899" s="340" t="s">
        <v>50</v>
      </c>
      <c r="E1899" s="295" t="s">
        <v>1441</v>
      </c>
    </row>
    <row r="1900" spans="1:5" x14ac:dyDescent="0.25">
      <c r="A1900" s="335"/>
      <c r="B1900" s="338"/>
      <c r="C1900" s="339"/>
      <c r="D1900" s="341"/>
      <c r="E1900" s="296" t="s">
        <v>1442</v>
      </c>
    </row>
    <row r="1901" spans="1:5" x14ac:dyDescent="0.25">
      <c r="A1901" s="326" t="s">
        <v>2386</v>
      </c>
      <c r="B1901" s="328" t="s">
        <v>2387</v>
      </c>
      <c r="C1901" s="329"/>
      <c r="D1901" s="332" t="s">
        <v>50</v>
      </c>
      <c r="E1901" s="297" t="s">
        <v>1441</v>
      </c>
    </row>
    <row r="1902" spans="1:5" x14ac:dyDescent="0.25">
      <c r="A1902" s="327"/>
      <c r="B1902" s="330"/>
      <c r="C1902" s="331"/>
      <c r="D1902" s="333"/>
      <c r="E1902" s="298" t="s">
        <v>1442</v>
      </c>
    </row>
    <row r="1903" spans="1:5" x14ac:dyDescent="0.25">
      <c r="A1903" s="334" t="s">
        <v>2388</v>
      </c>
      <c r="B1903" s="336" t="s">
        <v>2387</v>
      </c>
      <c r="C1903" s="337"/>
      <c r="D1903" s="340" t="s">
        <v>50</v>
      </c>
      <c r="E1903" s="295" t="s">
        <v>1441</v>
      </c>
    </row>
    <row r="1904" spans="1:5" x14ac:dyDescent="0.25">
      <c r="A1904" s="335"/>
      <c r="B1904" s="338"/>
      <c r="C1904" s="339"/>
      <c r="D1904" s="341"/>
      <c r="E1904" s="296" t="s">
        <v>1442</v>
      </c>
    </row>
    <row r="1905" spans="1:5" x14ac:dyDescent="0.25">
      <c r="A1905" s="326" t="s">
        <v>2014</v>
      </c>
      <c r="B1905" s="328" t="s">
        <v>2387</v>
      </c>
      <c r="C1905" s="329"/>
      <c r="D1905" s="332" t="s">
        <v>50</v>
      </c>
      <c r="E1905" s="297" t="s">
        <v>1441</v>
      </c>
    </row>
    <row r="1906" spans="1:5" x14ac:dyDescent="0.25">
      <c r="A1906" s="327"/>
      <c r="B1906" s="330"/>
      <c r="C1906" s="331"/>
      <c r="D1906" s="333"/>
      <c r="E1906" s="298" t="s">
        <v>1442</v>
      </c>
    </row>
    <row r="1907" spans="1:5" x14ac:dyDescent="0.25">
      <c r="A1907" s="334" t="s">
        <v>2389</v>
      </c>
      <c r="B1907" s="336" t="s">
        <v>2387</v>
      </c>
      <c r="C1907" s="337"/>
      <c r="D1907" s="340" t="s">
        <v>50</v>
      </c>
      <c r="E1907" s="295" t="s">
        <v>1441</v>
      </c>
    </row>
    <row r="1908" spans="1:5" x14ac:dyDescent="0.25">
      <c r="A1908" s="335"/>
      <c r="B1908" s="338"/>
      <c r="C1908" s="339"/>
      <c r="D1908" s="341"/>
      <c r="E1908" s="296" t="s">
        <v>1442</v>
      </c>
    </row>
    <row r="1909" spans="1:5" x14ac:dyDescent="0.25">
      <c r="A1909" s="326" t="s">
        <v>2390</v>
      </c>
      <c r="B1909" s="328" t="s">
        <v>2387</v>
      </c>
      <c r="C1909" s="329"/>
      <c r="D1909" s="332" t="s">
        <v>50</v>
      </c>
      <c r="E1909" s="297" t="s">
        <v>1441</v>
      </c>
    </row>
    <row r="1910" spans="1:5" x14ac:dyDescent="0.25">
      <c r="A1910" s="327"/>
      <c r="B1910" s="330"/>
      <c r="C1910" s="331"/>
      <c r="D1910" s="333"/>
      <c r="E1910" s="298" t="s">
        <v>1442</v>
      </c>
    </row>
    <row r="1911" spans="1:5" x14ac:dyDescent="0.25">
      <c r="A1911" s="334" t="s">
        <v>2391</v>
      </c>
      <c r="B1911" s="336" t="s">
        <v>2392</v>
      </c>
      <c r="C1911" s="337"/>
      <c r="D1911" s="340" t="s">
        <v>50</v>
      </c>
      <c r="E1911" s="295" t="s">
        <v>1441</v>
      </c>
    </row>
    <row r="1912" spans="1:5" x14ac:dyDescent="0.25">
      <c r="A1912" s="335"/>
      <c r="B1912" s="338"/>
      <c r="C1912" s="339"/>
      <c r="D1912" s="341"/>
      <c r="E1912" s="296" t="s">
        <v>1442</v>
      </c>
    </row>
    <row r="1913" spans="1:5" x14ac:dyDescent="0.25">
      <c r="A1913" s="326" t="s">
        <v>2393</v>
      </c>
      <c r="B1913" s="328" t="s">
        <v>2392</v>
      </c>
      <c r="C1913" s="329"/>
      <c r="D1913" s="332" t="s">
        <v>50</v>
      </c>
      <c r="E1913" s="297" t="s">
        <v>1441</v>
      </c>
    </row>
    <row r="1914" spans="1:5" x14ac:dyDescent="0.25">
      <c r="A1914" s="327"/>
      <c r="B1914" s="330"/>
      <c r="C1914" s="331"/>
      <c r="D1914" s="333"/>
      <c r="E1914" s="298" t="s">
        <v>1442</v>
      </c>
    </row>
    <row r="1915" spans="1:5" x14ac:dyDescent="0.25">
      <c r="A1915" s="334" t="s">
        <v>2394</v>
      </c>
      <c r="B1915" s="336" t="s">
        <v>2392</v>
      </c>
      <c r="C1915" s="337"/>
      <c r="D1915" s="340" t="s">
        <v>50</v>
      </c>
      <c r="E1915" s="295" t="s">
        <v>1441</v>
      </c>
    </row>
    <row r="1916" spans="1:5" x14ac:dyDescent="0.25">
      <c r="A1916" s="335"/>
      <c r="B1916" s="338"/>
      <c r="C1916" s="339"/>
      <c r="D1916" s="341"/>
      <c r="E1916" s="296" t="s">
        <v>1442</v>
      </c>
    </row>
    <row r="1917" spans="1:5" x14ac:dyDescent="0.25">
      <c r="A1917" s="326" t="s">
        <v>1742</v>
      </c>
      <c r="B1917" s="328" t="s">
        <v>2392</v>
      </c>
      <c r="C1917" s="329"/>
      <c r="D1917" s="332" t="s">
        <v>50</v>
      </c>
      <c r="E1917" s="297" t="s">
        <v>1441</v>
      </c>
    </row>
    <row r="1918" spans="1:5" x14ac:dyDescent="0.25">
      <c r="A1918" s="327"/>
      <c r="B1918" s="330"/>
      <c r="C1918" s="331"/>
      <c r="D1918" s="333"/>
      <c r="E1918" s="298" t="s">
        <v>1442</v>
      </c>
    </row>
    <row r="1919" spans="1:5" x14ac:dyDescent="0.25">
      <c r="A1919" s="334" t="s">
        <v>2395</v>
      </c>
      <c r="B1919" s="336" t="s">
        <v>2396</v>
      </c>
      <c r="C1919" s="337"/>
      <c r="D1919" s="340" t="s">
        <v>50</v>
      </c>
      <c r="E1919" s="295" t="s">
        <v>1441</v>
      </c>
    </row>
    <row r="1920" spans="1:5" x14ac:dyDescent="0.25">
      <c r="A1920" s="335"/>
      <c r="B1920" s="338"/>
      <c r="C1920" s="339"/>
      <c r="D1920" s="341"/>
      <c r="E1920" s="296" t="s">
        <v>1442</v>
      </c>
    </row>
    <row r="1921" spans="1:5" x14ac:dyDescent="0.25">
      <c r="A1921" s="326" t="s">
        <v>2397</v>
      </c>
      <c r="B1921" s="328" t="s">
        <v>2396</v>
      </c>
      <c r="C1921" s="329"/>
      <c r="D1921" s="332" t="s">
        <v>50</v>
      </c>
      <c r="E1921" s="297" t="s">
        <v>1441</v>
      </c>
    </row>
    <row r="1922" spans="1:5" x14ac:dyDescent="0.25">
      <c r="A1922" s="327"/>
      <c r="B1922" s="330"/>
      <c r="C1922" s="331"/>
      <c r="D1922" s="333"/>
      <c r="E1922" s="298" t="s">
        <v>1442</v>
      </c>
    </row>
    <row r="1923" spans="1:5" x14ac:dyDescent="0.25">
      <c r="A1923" s="334" t="s">
        <v>2398</v>
      </c>
      <c r="B1923" s="336" t="s">
        <v>2396</v>
      </c>
      <c r="C1923" s="337"/>
      <c r="D1923" s="340" t="s">
        <v>50</v>
      </c>
      <c r="E1923" s="295" t="s">
        <v>1441</v>
      </c>
    </row>
    <row r="1924" spans="1:5" x14ac:dyDescent="0.25">
      <c r="A1924" s="335"/>
      <c r="B1924" s="338"/>
      <c r="C1924" s="339"/>
      <c r="D1924" s="341"/>
      <c r="E1924" s="296" t="s">
        <v>1442</v>
      </c>
    </row>
    <row r="1925" spans="1:5" x14ac:dyDescent="0.25">
      <c r="A1925" s="326" t="s">
        <v>2399</v>
      </c>
      <c r="B1925" s="328" t="s">
        <v>2396</v>
      </c>
      <c r="C1925" s="329"/>
      <c r="D1925" s="332" t="s">
        <v>50</v>
      </c>
      <c r="E1925" s="297" t="s">
        <v>1441</v>
      </c>
    </row>
    <row r="1926" spans="1:5" x14ac:dyDescent="0.25">
      <c r="A1926" s="327"/>
      <c r="B1926" s="330"/>
      <c r="C1926" s="331"/>
      <c r="D1926" s="333"/>
      <c r="E1926" s="298" t="s">
        <v>1442</v>
      </c>
    </row>
    <row r="1927" spans="1:5" x14ac:dyDescent="0.25">
      <c r="A1927" s="334" t="s">
        <v>2400</v>
      </c>
      <c r="B1927" s="336" t="s">
        <v>2396</v>
      </c>
      <c r="C1927" s="337"/>
      <c r="D1927" s="340" t="s">
        <v>50</v>
      </c>
      <c r="E1927" s="295" t="s">
        <v>1441</v>
      </c>
    </row>
    <row r="1928" spans="1:5" x14ac:dyDescent="0.25">
      <c r="A1928" s="335"/>
      <c r="B1928" s="338"/>
      <c r="C1928" s="339"/>
      <c r="D1928" s="341"/>
      <c r="E1928" s="296" t="s">
        <v>1442</v>
      </c>
    </row>
    <row r="1929" spans="1:5" x14ac:dyDescent="0.25">
      <c r="A1929" s="326" t="s">
        <v>2401</v>
      </c>
      <c r="B1929" s="328" t="s">
        <v>2396</v>
      </c>
      <c r="C1929" s="329"/>
      <c r="D1929" s="332" t="s">
        <v>50</v>
      </c>
      <c r="E1929" s="297" t="s">
        <v>1441</v>
      </c>
    </row>
    <row r="1930" spans="1:5" x14ac:dyDescent="0.25">
      <c r="A1930" s="327"/>
      <c r="B1930" s="330"/>
      <c r="C1930" s="331"/>
      <c r="D1930" s="333"/>
      <c r="E1930" s="298" t="s">
        <v>1442</v>
      </c>
    </row>
    <row r="1931" spans="1:5" x14ac:dyDescent="0.25">
      <c r="A1931" s="334" t="s">
        <v>2402</v>
      </c>
      <c r="B1931" s="336" t="s">
        <v>2396</v>
      </c>
      <c r="C1931" s="337"/>
      <c r="D1931" s="340" t="s">
        <v>50</v>
      </c>
      <c r="E1931" s="295" t="s">
        <v>1441</v>
      </c>
    </row>
    <row r="1932" spans="1:5" x14ac:dyDescent="0.25">
      <c r="A1932" s="335"/>
      <c r="B1932" s="338"/>
      <c r="C1932" s="339"/>
      <c r="D1932" s="341"/>
      <c r="E1932" s="296" t="s">
        <v>1442</v>
      </c>
    </row>
    <row r="1933" spans="1:5" x14ac:dyDescent="0.25">
      <c r="A1933" s="326" t="s">
        <v>2403</v>
      </c>
      <c r="B1933" s="328" t="s">
        <v>2404</v>
      </c>
      <c r="C1933" s="329"/>
      <c r="D1933" s="332" t="s">
        <v>50</v>
      </c>
      <c r="E1933" s="297" t="s">
        <v>1441</v>
      </c>
    </row>
    <row r="1934" spans="1:5" x14ac:dyDescent="0.25">
      <c r="A1934" s="327"/>
      <c r="B1934" s="330"/>
      <c r="C1934" s="331"/>
      <c r="D1934" s="333"/>
      <c r="E1934" s="298" t="s">
        <v>1442</v>
      </c>
    </row>
    <row r="1935" spans="1:5" x14ac:dyDescent="0.25">
      <c r="A1935" s="334" t="s">
        <v>2405</v>
      </c>
      <c r="B1935" s="336" t="s">
        <v>2404</v>
      </c>
      <c r="C1935" s="337"/>
      <c r="D1935" s="340" t="s">
        <v>50</v>
      </c>
      <c r="E1935" s="295" t="s">
        <v>1441</v>
      </c>
    </row>
    <row r="1936" spans="1:5" x14ac:dyDescent="0.25">
      <c r="A1936" s="335"/>
      <c r="B1936" s="338"/>
      <c r="C1936" s="339"/>
      <c r="D1936" s="341"/>
      <c r="E1936" s="296" t="s">
        <v>1442</v>
      </c>
    </row>
    <row r="1937" spans="1:5" x14ac:dyDescent="0.25">
      <c r="A1937" s="326" t="s">
        <v>2406</v>
      </c>
      <c r="B1937" s="328" t="s">
        <v>2404</v>
      </c>
      <c r="C1937" s="329"/>
      <c r="D1937" s="332" t="s">
        <v>50</v>
      </c>
      <c r="E1937" s="297" t="s">
        <v>1441</v>
      </c>
    </row>
    <row r="1938" spans="1:5" x14ac:dyDescent="0.25">
      <c r="A1938" s="327"/>
      <c r="B1938" s="330"/>
      <c r="C1938" s="331"/>
      <c r="D1938" s="333"/>
      <c r="E1938" s="298" t="s">
        <v>1442</v>
      </c>
    </row>
    <row r="1939" spans="1:5" x14ac:dyDescent="0.25">
      <c r="A1939" s="334" t="s">
        <v>2407</v>
      </c>
      <c r="B1939" s="336" t="s">
        <v>2408</v>
      </c>
      <c r="C1939" s="337"/>
      <c r="D1939" s="340" t="s">
        <v>50</v>
      </c>
      <c r="E1939" s="295" t="s">
        <v>1441</v>
      </c>
    </row>
    <row r="1940" spans="1:5" x14ac:dyDescent="0.25">
      <c r="A1940" s="335"/>
      <c r="B1940" s="338"/>
      <c r="C1940" s="339"/>
      <c r="D1940" s="341"/>
      <c r="E1940" s="296" t="s">
        <v>1442</v>
      </c>
    </row>
    <row r="1941" spans="1:5" x14ac:dyDescent="0.25">
      <c r="A1941" s="326" t="s">
        <v>2409</v>
      </c>
      <c r="B1941" s="328" t="s">
        <v>2408</v>
      </c>
      <c r="C1941" s="329"/>
      <c r="D1941" s="332" t="s">
        <v>50</v>
      </c>
      <c r="E1941" s="297" t="s">
        <v>1441</v>
      </c>
    </row>
    <row r="1942" spans="1:5" x14ac:dyDescent="0.25">
      <c r="A1942" s="327"/>
      <c r="B1942" s="330"/>
      <c r="C1942" s="331"/>
      <c r="D1942" s="333"/>
      <c r="E1942" s="298" t="s">
        <v>1442</v>
      </c>
    </row>
    <row r="1943" spans="1:5" x14ac:dyDescent="0.25">
      <c r="A1943" s="334" t="s">
        <v>2410</v>
      </c>
      <c r="B1943" s="336" t="s">
        <v>2408</v>
      </c>
      <c r="C1943" s="337"/>
      <c r="D1943" s="340" t="s">
        <v>50</v>
      </c>
      <c r="E1943" s="295" t="s">
        <v>1441</v>
      </c>
    </row>
    <row r="1944" spans="1:5" x14ac:dyDescent="0.25">
      <c r="A1944" s="335"/>
      <c r="B1944" s="338"/>
      <c r="C1944" s="339"/>
      <c r="D1944" s="341"/>
      <c r="E1944" s="296" t="s">
        <v>1442</v>
      </c>
    </row>
    <row r="1945" spans="1:5" x14ac:dyDescent="0.25">
      <c r="A1945" s="326" t="s">
        <v>2411</v>
      </c>
      <c r="B1945" s="328" t="s">
        <v>2408</v>
      </c>
      <c r="C1945" s="329"/>
      <c r="D1945" s="332" t="s">
        <v>50</v>
      </c>
      <c r="E1945" s="297" t="s">
        <v>1441</v>
      </c>
    </row>
    <row r="1946" spans="1:5" x14ac:dyDescent="0.25">
      <c r="A1946" s="327"/>
      <c r="B1946" s="330"/>
      <c r="C1946" s="331"/>
      <c r="D1946" s="333"/>
      <c r="E1946" s="298" t="s">
        <v>1442</v>
      </c>
    </row>
    <row r="1947" spans="1:5" x14ac:dyDescent="0.25">
      <c r="A1947" s="334" t="s">
        <v>2218</v>
      </c>
      <c r="B1947" s="336"/>
      <c r="C1947" s="337"/>
      <c r="D1947" s="340" t="s">
        <v>50</v>
      </c>
      <c r="E1947" s="295" t="s">
        <v>1441</v>
      </c>
    </row>
    <row r="1948" spans="1:5" x14ac:dyDescent="0.25">
      <c r="A1948" s="335"/>
      <c r="B1948" s="338"/>
      <c r="C1948" s="339"/>
      <c r="D1948" s="341"/>
      <c r="E1948" s="296" t="s">
        <v>1442</v>
      </c>
    </row>
    <row r="1949" spans="1:5" x14ac:dyDescent="0.25">
      <c r="A1949" s="326" t="s">
        <v>2243</v>
      </c>
      <c r="B1949" s="328"/>
      <c r="C1949" s="329"/>
      <c r="D1949" s="332" t="s">
        <v>50</v>
      </c>
      <c r="E1949" s="297" t="s">
        <v>1441</v>
      </c>
    </row>
    <row r="1950" spans="1:5" x14ac:dyDescent="0.25">
      <c r="A1950" s="327"/>
      <c r="B1950" s="330"/>
      <c r="C1950" s="331"/>
      <c r="D1950" s="333"/>
      <c r="E1950" s="298" t="s">
        <v>1442</v>
      </c>
    </row>
    <row r="1951" spans="1:5" x14ac:dyDescent="0.25">
      <c r="A1951" s="334" t="s">
        <v>2251</v>
      </c>
      <c r="B1951" s="336"/>
      <c r="C1951" s="337"/>
      <c r="D1951" s="340" t="s">
        <v>50</v>
      </c>
      <c r="E1951" s="295" t="s">
        <v>1441</v>
      </c>
    </row>
    <row r="1952" spans="1:5" x14ac:dyDescent="0.25">
      <c r="A1952" s="335"/>
      <c r="B1952" s="338"/>
      <c r="C1952" s="339"/>
      <c r="D1952" s="341"/>
      <c r="E1952" s="296" t="s">
        <v>1442</v>
      </c>
    </row>
    <row r="1953" spans="1:5" x14ac:dyDescent="0.25">
      <c r="A1953" s="326" t="s">
        <v>2260</v>
      </c>
      <c r="B1953" s="328"/>
      <c r="C1953" s="329"/>
      <c r="D1953" s="332" t="s">
        <v>50</v>
      </c>
      <c r="E1953" s="297" t="s">
        <v>1441</v>
      </c>
    </row>
    <row r="1954" spans="1:5" x14ac:dyDescent="0.25">
      <c r="A1954" s="327"/>
      <c r="B1954" s="330"/>
      <c r="C1954" s="331"/>
      <c r="D1954" s="333"/>
      <c r="E1954" s="298" t="s">
        <v>1442</v>
      </c>
    </row>
    <row r="1955" spans="1:5" x14ac:dyDescent="0.25">
      <c r="A1955" s="334" t="s">
        <v>2412</v>
      </c>
      <c r="B1955" s="336"/>
      <c r="C1955" s="337"/>
      <c r="D1955" s="340" t="s">
        <v>50</v>
      </c>
      <c r="E1955" s="295" t="s">
        <v>1441</v>
      </c>
    </row>
    <row r="1956" spans="1:5" x14ac:dyDescent="0.25">
      <c r="A1956" s="335"/>
      <c r="B1956" s="338"/>
      <c r="C1956" s="339"/>
      <c r="D1956" s="341"/>
      <c r="E1956" s="296" t="s">
        <v>1442</v>
      </c>
    </row>
    <row r="1957" spans="1:5" x14ac:dyDescent="0.25">
      <c r="A1957" s="326" t="s">
        <v>2282</v>
      </c>
      <c r="B1957" s="328"/>
      <c r="C1957" s="329"/>
      <c r="D1957" s="332" t="s">
        <v>50</v>
      </c>
      <c r="E1957" s="297" t="s">
        <v>1441</v>
      </c>
    </row>
    <row r="1958" spans="1:5" x14ac:dyDescent="0.25">
      <c r="A1958" s="327"/>
      <c r="B1958" s="330"/>
      <c r="C1958" s="331"/>
      <c r="D1958" s="333"/>
      <c r="E1958" s="298" t="s">
        <v>1442</v>
      </c>
    </row>
    <row r="1959" spans="1:5" x14ac:dyDescent="0.25">
      <c r="A1959" s="334" t="s">
        <v>2290</v>
      </c>
      <c r="B1959" s="336"/>
      <c r="C1959" s="337"/>
      <c r="D1959" s="340" t="s">
        <v>50</v>
      </c>
      <c r="E1959" s="295" t="s">
        <v>1441</v>
      </c>
    </row>
    <row r="1960" spans="1:5" x14ac:dyDescent="0.25">
      <c r="A1960" s="335"/>
      <c r="B1960" s="338"/>
      <c r="C1960" s="339"/>
      <c r="D1960" s="341"/>
      <c r="E1960" s="296" t="s">
        <v>1442</v>
      </c>
    </row>
    <row r="1961" spans="1:5" x14ac:dyDescent="0.25">
      <c r="A1961" s="326" t="s">
        <v>2304</v>
      </c>
      <c r="B1961" s="328"/>
      <c r="C1961" s="329"/>
      <c r="D1961" s="332" t="s">
        <v>50</v>
      </c>
      <c r="E1961" s="297" t="s">
        <v>1441</v>
      </c>
    </row>
    <row r="1962" spans="1:5" x14ac:dyDescent="0.25">
      <c r="A1962" s="327"/>
      <c r="B1962" s="330"/>
      <c r="C1962" s="331"/>
      <c r="D1962" s="333"/>
      <c r="E1962" s="298" t="s">
        <v>1442</v>
      </c>
    </row>
    <row r="1963" spans="1:5" x14ac:dyDescent="0.25">
      <c r="A1963" s="334" t="s">
        <v>2310</v>
      </c>
      <c r="B1963" s="336"/>
      <c r="C1963" s="337"/>
      <c r="D1963" s="340" t="s">
        <v>50</v>
      </c>
      <c r="E1963" s="295" t="s">
        <v>1441</v>
      </c>
    </row>
    <row r="1964" spans="1:5" x14ac:dyDescent="0.25">
      <c r="A1964" s="335"/>
      <c r="B1964" s="338"/>
      <c r="C1964" s="339"/>
      <c r="D1964" s="341"/>
      <c r="E1964" s="296" t="s">
        <v>1442</v>
      </c>
    </row>
    <row r="1965" spans="1:5" x14ac:dyDescent="0.25">
      <c r="A1965" s="326" t="s">
        <v>2315</v>
      </c>
      <c r="B1965" s="328"/>
      <c r="C1965" s="329"/>
      <c r="D1965" s="332" t="s">
        <v>50</v>
      </c>
      <c r="E1965" s="297" t="s">
        <v>1441</v>
      </c>
    </row>
    <row r="1966" spans="1:5" x14ac:dyDescent="0.25">
      <c r="A1966" s="327"/>
      <c r="B1966" s="330"/>
      <c r="C1966" s="331"/>
      <c r="D1966" s="333"/>
      <c r="E1966" s="298" t="s">
        <v>1442</v>
      </c>
    </row>
    <row r="1967" spans="1:5" x14ac:dyDescent="0.25">
      <c r="A1967" s="334" t="s">
        <v>2325</v>
      </c>
      <c r="B1967" s="336"/>
      <c r="C1967" s="337"/>
      <c r="D1967" s="340" t="s">
        <v>50</v>
      </c>
      <c r="E1967" s="295" t="s">
        <v>1441</v>
      </c>
    </row>
    <row r="1968" spans="1:5" x14ac:dyDescent="0.25">
      <c r="A1968" s="335"/>
      <c r="B1968" s="338"/>
      <c r="C1968" s="339"/>
      <c r="D1968" s="341"/>
      <c r="E1968" s="296" t="s">
        <v>1442</v>
      </c>
    </row>
    <row r="1969" spans="1:5" x14ac:dyDescent="0.25">
      <c r="A1969" s="326" t="s">
        <v>2350</v>
      </c>
      <c r="B1969" s="328"/>
      <c r="C1969" s="329"/>
      <c r="D1969" s="332" t="s">
        <v>50</v>
      </c>
      <c r="E1969" s="297" t="s">
        <v>1441</v>
      </c>
    </row>
    <row r="1970" spans="1:5" x14ac:dyDescent="0.25">
      <c r="A1970" s="327"/>
      <c r="B1970" s="330"/>
      <c r="C1970" s="331"/>
      <c r="D1970" s="333"/>
      <c r="E1970" s="298" t="s">
        <v>1442</v>
      </c>
    </row>
    <row r="1971" spans="1:5" x14ac:dyDescent="0.25">
      <c r="A1971" s="334" t="s">
        <v>2368</v>
      </c>
      <c r="B1971" s="336"/>
      <c r="C1971" s="337"/>
      <c r="D1971" s="340" t="s">
        <v>50</v>
      </c>
      <c r="E1971" s="295" t="s">
        <v>1441</v>
      </c>
    </row>
    <row r="1972" spans="1:5" x14ac:dyDescent="0.25">
      <c r="A1972" s="335"/>
      <c r="B1972" s="338"/>
      <c r="C1972" s="339"/>
      <c r="D1972" s="341"/>
      <c r="E1972" s="296" t="s">
        <v>1442</v>
      </c>
    </row>
    <row r="1973" spans="1:5" x14ac:dyDescent="0.25">
      <c r="A1973" s="326" t="s">
        <v>2374</v>
      </c>
      <c r="B1973" s="328"/>
      <c r="C1973" s="329"/>
      <c r="D1973" s="332" t="s">
        <v>50</v>
      </c>
      <c r="E1973" s="297" t="s">
        <v>1441</v>
      </c>
    </row>
    <row r="1974" spans="1:5" x14ac:dyDescent="0.25">
      <c r="A1974" s="327"/>
      <c r="B1974" s="330"/>
      <c r="C1974" s="331"/>
      <c r="D1974" s="333"/>
      <c r="E1974" s="298" t="s">
        <v>1442</v>
      </c>
    </row>
    <row r="1975" spans="1:5" x14ac:dyDescent="0.25">
      <c r="A1975" s="334" t="s">
        <v>2387</v>
      </c>
      <c r="B1975" s="336"/>
      <c r="C1975" s="337"/>
      <c r="D1975" s="340" t="s">
        <v>50</v>
      </c>
      <c r="E1975" s="295" t="s">
        <v>1441</v>
      </c>
    </row>
    <row r="1976" spans="1:5" x14ac:dyDescent="0.25">
      <c r="A1976" s="335"/>
      <c r="B1976" s="338"/>
      <c r="C1976" s="339"/>
      <c r="D1976" s="341"/>
      <c r="E1976" s="296" t="s">
        <v>1442</v>
      </c>
    </row>
    <row r="1977" spans="1:5" x14ac:dyDescent="0.25">
      <c r="A1977" s="326" t="s">
        <v>2392</v>
      </c>
      <c r="B1977" s="328"/>
      <c r="C1977" s="329"/>
      <c r="D1977" s="332" t="s">
        <v>50</v>
      </c>
      <c r="E1977" s="297" t="s">
        <v>1441</v>
      </c>
    </row>
    <row r="1978" spans="1:5" x14ac:dyDescent="0.25">
      <c r="A1978" s="327"/>
      <c r="B1978" s="330"/>
      <c r="C1978" s="331"/>
      <c r="D1978" s="333"/>
      <c r="E1978" s="298" t="s">
        <v>1442</v>
      </c>
    </row>
    <row r="1979" spans="1:5" x14ac:dyDescent="0.25">
      <c r="A1979" s="334" t="s">
        <v>2396</v>
      </c>
      <c r="B1979" s="336"/>
      <c r="C1979" s="337"/>
      <c r="D1979" s="340" t="s">
        <v>50</v>
      </c>
      <c r="E1979" s="295" t="s">
        <v>1441</v>
      </c>
    </row>
    <row r="1980" spans="1:5" x14ac:dyDescent="0.25">
      <c r="A1980" s="335"/>
      <c r="B1980" s="338"/>
      <c r="C1980" s="339"/>
      <c r="D1980" s="341"/>
      <c r="E1980" s="296" t="s">
        <v>1442</v>
      </c>
    </row>
    <row r="1981" spans="1:5" x14ac:dyDescent="0.25">
      <c r="A1981" s="326" t="s">
        <v>2404</v>
      </c>
      <c r="B1981" s="328"/>
      <c r="C1981" s="329"/>
      <c r="D1981" s="332" t="s">
        <v>50</v>
      </c>
      <c r="E1981" s="297" t="s">
        <v>1441</v>
      </c>
    </row>
    <row r="1982" spans="1:5" x14ac:dyDescent="0.25">
      <c r="A1982" s="327"/>
      <c r="B1982" s="330"/>
      <c r="C1982" s="331"/>
      <c r="D1982" s="333"/>
      <c r="E1982" s="298" t="s">
        <v>1442</v>
      </c>
    </row>
    <row r="1983" spans="1:5" x14ac:dyDescent="0.25">
      <c r="A1983" s="334" t="s">
        <v>2334</v>
      </c>
      <c r="B1983" s="336"/>
      <c r="C1983" s="337"/>
      <c r="D1983" s="340" t="s">
        <v>50</v>
      </c>
      <c r="E1983" s="295" t="s">
        <v>1441</v>
      </c>
    </row>
    <row r="1984" spans="1:5" x14ac:dyDescent="0.25">
      <c r="A1984" s="335"/>
      <c r="B1984" s="338"/>
      <c r="C1984" s="339"/>
      <c r="D1984" s="341"/>
      <c r="E1984" s="296" t="s">
        <v>1442</v>
      </c>
    </row>
    <row r="1985" spans="1:5" x14ac:dyDescent="0.25">
      <c r="A1985" s="326" t="s">
        <v>2413</v>
      </c>
      <c r="B1985" s="328" t="s">
        <v>2218</v>
      </c>
      <c r="C1985" s="329"/>
      <c r="D1985" s="332" t="s">
        <v>50</v>
      </c>
      <c r="E1985" s="297" t="s">
        <v>1441</v>
      </c>
    </row>
    <row r="1986" spans="1:5" x14ac:dyDescent="0.25">
      <c r="A1986" s="327"/>
      <c r="B1986" s="330"/>
      <c r="C1986" s="331"/>
      <c r="D1986" s="333"/>
      <c r="E1986" s="298" t="s">
        <v>1442</v>
      </c>
    </row>
    <row r="1987" spans="1:5" x14ac:dyDescent="0.25">
      <c r="A1987" s="334" t="s">
        <v>2414</v>
      </c>
      <c r="B1987" s="336" t="s">
        <v>2218</v>
      </c>
      <c r="C1987" s="337"/>
      <c r="D1987" s="340" t="s">
        <v>50</v>
      </c>
      <c r="E1987" s="295" t="s">
        <v>1441</v>
      </c>
    </row>
    <row r="1988" spans="1:5" x14ac:dyDescent="0.25">
      <c r="A1988" s="335"/>
      <c r="B1988" s="338"/>
      <c r="C1988" s="339"/>
      <c r="D1988" s="341"/>
      <c r="E1988" s="296" t="s">
        <v>1442</v>
      </c>
    </row>
    <row r="1989" spans="1:5" x14ac:dyDescent="0.25">
      <c r="A1989" s="326" t="s">
        <v>2415</v>
      </c>
      <c r="B1989" s="328" t="s">
        <v>2218</v>
      </c>
      <c r="C1989" s="329"/>
      <c r="D1989" s="332" t="s">
        <v>50</v>
      </c>
      <c r="E1989" s="297" t="s">
        <v>1441</v>
      </c>
    </row>
    <row r="1990" spans="1:5" x14ac:dyDescent="0.25">
      <c r="A1990" s="327"/>
      <c r="B1990" s="330"/>
      <c r="C1990" s="331"/>
      <c r="D1990" s="333"/>
      <c r="E1990" s="298" t="s">
        <v>1442</v>
      </c>
    </row>
    <row r="1991" spans="1:5" x14ac:dyDescent="0.25">
      <c r="A1991" s="334" t="s">
        <v>2416</v>
      </c>
      <c r="B1991" s="336" t="s">
        <v>2243</v>
      </c>
      <c r="C1991" s="337"/>
      <c r="D1991" s="340" t="s">
        <v>50</v>
      </c>
      <c r="E1991" s="295" t="s">
        <v>1441</v>
      </c>
    </row>
    <row r="1992" spans="1:5" x14ac:dyDescent="0.25">
      <c r="A1992" s="335"/>
      <c r="B1992" s="338"/>
      <c r="C1992" s="339"/>
      <c r="D1992" s="341"/>
      <c r="E1992" s="296" t="s">
        <v>1442</v>
      </c>
    </row>
    <row r="1993" spans="1:5" x14ac:dyDescent="0.25">
      <c r="A1993" s="326" t="s">
        <v>2417</v>
      </c>
      <c r="B1993" s="328" t="s">
        <v>2243</v>
      </c>
      <c r="C1993" s="329"/>
      <c r="D1993" s="332" t="s">
        <v>50</v>
      </c>
      <c r="E1993" s="297" t="s">
        <v>1441</v>
      </c>
    </row>
    <row r="1994" spans="1:5" x14ac:dyDescent="0.25">
      <c r="A1994" s="327"/>
      <c r="B1994" s="330"/>
      <c r="C1994" s="331"/>
      <c r="D1994" s="333"/>
      <c r="E1994" s="298" t="s">
        <v>1442</v>
      </c>
    </row>
    <row r="1995" spans="1:5" x14ac:dyDescent="0.25">
      <c r="A1995" s="334" t="s">
        <v>1786</v>
      </c>
      <c r="B1995" s="336" t="s">
        <v>2251</v>
      </c>
      <c r="C1995" s="337"/>
      <c r="D1995" s="340" t="s">
        <v>50</v>
      </c>
      <c r="E1995" s="295" t="s">
        <v>1441</v>
      </c>
    </row>
    <row r="1996" spans="1:5" x14ac:dyDescent="0.25">
      <c r="A1996" s="335"/>
      <c r="B1996" s="338"/>
      <c r="C1996" s="339"/>
      <c r="D1996" s="341"/>
      <c r="E1996" s="296" t="s">
        <v>1442</v>
      </c>
    </row>
    <row r="1997" spans="1:5" x14ac:dyDescent="0.25">
      <c r="A1997" s="326" t="s">
        <v>2418</v>
      </c>
      <c r="B1997" s="328" t="s">
        <v>2251</v>
      </c>
      <c r="C1997" s="329"/>
      <c r="D1997" s="332" t="s">
        <v>50</v>
      </c>
      <c r="E1997" s="297" t="s">
        <v>1441</v>
      </c>
    </row>
    <row r="1998" spans="1:5" x14ac:dyDescent="0.25">
      <c r="A1998" s="327"/>
      <c r="B1998" s="330"/>
      <c r="C1998" s="331"/>
      <c r="D1998" s="333"/>
      <c r="E1998" s="298" t="s">
        <v>1442</v>
      </c>
    </row>
    <row r="1999" spans="1:5" x14ac:dyDescent="0.25">
      <c r="A1999" s="334" t="s">
        <v>2419</v>
      </c>
      <c r="B1999" s="336" t="s">
        <v>2251</v>
      </c>
      <c r="C1999" s="337"/>
      <c r="D1999" s="340" t="s">
        <v>50</v>
      </c>
      <c r="E1999" s="295" t="s">
        <v>1441</v>
      </c>
    </row>
    <row r="2000" spans="1:5" x14ac:dyDescent="0.25">
      <c r="A2000" s="335"/>
      <c r="B2000" s="338"/>
      <c r="C2000" s="339"/>
      <c r="D2000" s="341"/>
      <c r="E2000" s="296" t="s">
        <v>1442</v>
      </c>
    </row>
    <row r="2001" spans="1:5" x14ac:dyDescent="0.25">
      <c r="A2001" s="326" t="s">
        <v>2420</v>
      </c>
      <c r="B2001" s="328" t="s">
        <v>2282</v>
      </c>
      <c r="C2001" s="329"/>
      <c r="D2001" s="332" t="s">
        <v>50</v>
      </c>
      <c r="E2001" s="297" t="s">
        <v>1441</v>
      </c>
    </row>
    <row r="2002" spans="1:5" x14ac:dyDescent="0.25">
      <c r="A2002" s="327"/>
      <c r="B2002" s="330"/>
      <c r="C2002" s="331"/>
      <c r="D2002" s="333"/>
      <c r="E2002" s="298" t="s">
        <v>1442</v>
      </c>
    </row>
    <row r="2003" spans="1:5" x14ac:dyDescent="0.25">
      <c r="A2003" s="334" t="s">
        <v>2421</v>
      </c>
      <c r="B2003" s="336" t="s">
        <v>2290</v>
      </c>
      <c r="C2003" s="337"/>
      <c r="D2003" s="340" t="s">
        <v>50</v>
      </c>
      <c r="E2003" s="295" t="s">
        <v>1441</v>
      </c>
    </row>
    <row r="2004" spans="1:5" x14ac:dyDescent="0.25">
      <c r="A2004" s="335"/>
      <c r="B2004" s="338"/>
      <c r="C2004" s="339"/>
      <c r="D2004" s="341"/>
      <c r="E2004" s="296" t="s">
        <v>1442</v>
      </c>
    </row>
    <row r="2005" spans="1:5" x14ac:dyDescent="0.25">
      <c r="A2005" s="326" t="s">
        <v>2422</v>
      </c>
      <c r="B2005" s="328" t="s">
        <v>2304</v>
      </c>
      <c r="C2005" s="329"/>
      <c r="D2005" s="332" t="s">
        <v>50</v>
      </c>
      <c r="E2005" s="297" t="s">
        <v>1441</v>
      </c>
    </row>
    <row r="2006" spans="1:5" x14ac:dyDescent="0.25">
      <c r="A2006" s="327"/>
      <c r="B2006" s="330"/>
      <c r="C2006" s="331"/>
      <c r="D2006" s="333"/>
      <c r="E2006" s="298" t="s">
        <v>1442</v>
      </c>
    </row>
    <row r="2007" spans="1:5" x14ac:dyDescent="0.25">
      <c r="A2007" s="334" t="s">
        <v>2423</v>
      </c>
      <c r="B2007" s="336" t="s">
        <v>2315</v>
      </c>
      <c r="C2007" s="337"/>
      <c r="D2007" s="340" t="s">
        <v>50</v>
      </c>
      <c r="E2007" s="295" t="s">
        <v>1441</v>
      </c>
    </row>
    <row r="2008" spans="1:5" x14ac:dyDescent="0.25">
      <c r="A2008" s="335"/>
      <c r="B2008" s="338"/>
      <c r="C2008" s="339"/>
      <c r="D2008" s="341"/>
      <c r="E2008" s="296" t="s">
        <v>1442</v>
      </c>
    </row>
    <row r="2009" spans="1:5" x14ac:dyDescent="0.25">
      <c r="A2009" s="326" t="s">
        <v>2424</v>
      </c>
      <c r="B2009" s="328" t="s">
        <v>2315</v>
      </c>
      <c r="C2009" s="329"/>
      <c r="D2009" s="332" t="s">
        <v>50</v>
      </c>
      <c r="E2009" s="297" t="s">
        <v>1441</v>
      </c>
    </row>
    <row r="2010" spans="1:5" x14ac:dyDescent="0.25">
      <c r="A2010" s="327"/>
      <c r="B2010" s="330"/>
      <c r="C2010" s="331"/>
      <c r="D2010" s="333"/>
      <c r="E2010" s="298" t="s">
        <v>1442</v>
      </c>
    </row>
    <row r="2011" spans="1:5" x14ac:dyDescent="0.25">
      <c r="A2011" s="334" t="s">
        <v>2425</v>
      </c>
      <c r="B2011" s="336" t="s">
        <v>2325</v>
      </c>
      <c r="C2011" s="337"/>
      <c r="D2011" s="340" t="s">
        <v>50</v>
      </c>
      <c r="E2011" s="295" t="s">
        <v>1441</v>
      </c>
    </row>
    <row r="2012" spans="1:5" x14ac:dyDescent="0.25">
      <c r="A2012" s="335"/>
      <c r="B2012" s="338"/>
      <c r="C2012" s="339"/>
      <c r="D2012" s="341"/>
      <c r="E2012" s="296" t="s">
        <v>1442</v>
      </c>
    </row>
    <row r="2013" spans="1:5" x14ac:dyDescent="0.25">
      <c r="A2013" s="326" t="s">
        <v>2426</v>
      </c>
      <c r="B2013" s="328" t="s">
        <v>2325</v>
      </c>
      <c r="C2013" s="329"/>
      <c r="D2013" s="332" t="s">
        <v>50</v>
      </c>
      <c r="E2013" s="297" t="s">
        <v>1441</v>
      </c>
    </row>
    <row r="2014" spans="1:5" x14ac:dyDescent="0.25">
      <c r="A2014" s="327"/>
      <c r="B2014" s="330"/>
      <c r="C2014" s="331"/>
      <c r="D2014" s="333"/>
      <c r="E2014" s="298" t="s">
        <v>1442</v>
      </c>
    </row>
    <row r="2015" spans="1:5" x14ac:dyDescent="0.25">
      <c r="A2015" s="334" t="s">
        <v>2427</v>
      </c>
      <c r="B2015" s="336" t="s">
        <v>2368</v>
      </c>
      <c r="C2015" s="337"/>
      <c r="D2015" s="340" t="s">
        <v>50</v>
      </c>
      <c r="E2015" s="295" t="s">
        <v>1441</v>
      </c>
    </row>
    <row r="2016" spans="1:5" x14ac:dyDescent="0.25">
      <c r="A2016" s="335"/>
      <c r="B2016" s="338"/>
      <c r="C2016" s="339"/>
      <c r="D2016" s="341"/>
      <c r="E2016" s="296" t="s">
        <v>1442</v>
      </c>
    </row>
    <row r="2017" spans="1:5" x14ac:dyDescent="0.25">
      <c r="A2017" s="326" t="s">
        <v>2428</v>
      </c>
      <c r="B2017" s="328" t="s">
        <v>2396</v>
      </c>
      <c r="C2017" s="329"/>
      <c r="D2017" s="332" t="s">
        <v>50</v>
      </c>
      <c r="E2017" s="297" t="s">
        <v>1441</v>
      </c>
    </row>
    <row r="2018" spans="1:5" x14ac:dyDescent="0.25">
      <c r="A2018" s="327"/>
      <c r="B2018" s="330"/>
      <c r="C2018" s="331"/>
      <c r="D2018" s="333"/>
      <c r="E2018" s="298" t="s">
        <v>1442</v>
      </c>
    </row>
    <row r="2019" spans="1:5" x14ac:dyDescent="0.25">
      <c r="A2019" s="291" t="s">
        <v>2429</v>
      </c>
      <c r="B2019" s="317"/>
      <c r="C2019" s="318"/>
      <c r="D2019" s="282" t="s">
        <v>50</v>
      </c>
      <c r="E2019" s="292"/>
    </row>
    <row r="2020" spans="1:5" x14ac:dyDescent="0.25">
      <c r="A2020" s="326" t="s">
        <v>2430</v>
      </c>
      <c r="B2020" s="328" t="s">
        <v>2350</v>
      </c>
      <c r="C2020" s="329"/>
      <c r="D2020" s="332" t="s">
        <v>50</v>
      </c>
      <c r="E2020" s="297" t="s">
        <v>1441</v>
      </c>
    </row>
    <row r="2021" spans="1:5" x14ac:dyDescent="0.25">
      <c r="A2021" s="327"/>
      <c r="B2021" s="330"/>
      <c r="C2021" s="331"/>
      <c r="D2021" s="333"/>
      <c r="E2021" s="298" t="s">
        <v>1442</v>
      </c>
    </row>
    <row r="2022" spans="1:5" x14ac:dyDescent="0.25">
      <c r="A2022" s="334" t="s">
        <v>2431</v>
      </c>
      <c r="B2022" s="336" t="s">
        <v>2374</v>
      </c>
      <c r="C2022" s="337"/>
      <c r="D2022" s="340" t="s">
        <v>50</v>
      </c>
      <c r="E2022" s="295" t="s">
        <v>1441</v>
      </c>
    </row>
    <row r="2023" spans="1:5" x14ac:dyDescent="0.25">
      <c r="A2023" s="335"/>
      <c r="B2023" s="338"/>
      <c r="C2023" s="339"/>
      <c r="D2023" s="341"/>
      <c r="E2023" s="296" t="s">
        <v>1442</v>
      </c>
    </row>
    <row r="2024" spans="1:5" x14ac:dyDescent="0.25">
      <c r="A2024" s="326" t="s">
        <v>2432</v>
      </c>
      <c r="B2024" s="328" t="s">
        <v>2404</v>
      </c>
      <c r="C2024" s="329"/>
      <c r="D2024" s="332" t="s">
        <v>50</v>
      </c>
      <c r="E2024" s="297" t="s">
        <v>1441</v>
      </c>
    </row>
    <row r="2025" spans="1:5" x14ac:dyDescent="0.25">
      <c r="A2025" s="327"/>
      <c r="B2025" s="330"/>
      <c r="C2025" s="331"/>
      <c r="D2025" s="333"/>
      <c r="E2025" s="298" t="s">
        <v>1442</v>
      </c>
    </row>
    <row r="2026" spans="1:5" x14ac:dyDescent="0.25">
      <c r="A2026" s="334" t="s">
        <v>2433</v>
      </c>
      <c r="B2026" s="336" t="s">
        <v>2408</v>
      </c>
      <c r="C2026" s="337"/>
      <c r="D2026" s="340" t="s">
        <v>50</v>
      </c>
      <c r="E2026" s="295" t="s">
        <v>1441</v>
      </c>
    </row>
    <row r="2027" spans="1:5" x14ac:dyDescent="0.25">
      <c r="A2027" s="335"/>
      <c r="B2027" s="338"/>
      <c r="C2027" s="339"/>
      <c r="D2027" s="341"/>
      <c r="E2027" s="296" t="s">
        <v>1442</v>
      </c>
    </row>
    <row r="2028" spans="1:5" x14ac:dyDescent="0.25">
      <c r="A2028" s="326" t="s">
        <v>2434</v>
      </c>
      <c r="B2028" s="328" t="s">
        <v>2350</v>
      </c>
      <c r="C2028" s="329"/>
      <c r="D2028" s="332" t="s">
        <v>50</v>
      </c>
      <c r="E2028" s="297" t="s">
        <v>1441</v>
      </c>
    </row>
    <row r="2029" spans="1:5" x14ac:dyDescent="0.25">
      <c r="A2029" s="327"/>
      <c r="B2029" s="330"/>
      <c r="C2029" s="331"/>
      <c r="D2029" s="333"/>
      <c r="E2029" s="298" t="s">
        <v>1442</v>
      </c>
    </row>
    <row r="2030" spans="1:5" x14ac:dyDescent="0.25">
      <c r="A2030" s="334" t="s">
        <v>2435</v>
      </c>
      <c r="B2030" s="336" t="s">
        <v>2243</v>
      </c>
      <c r="C2030" s="337"/>
      <c r="D2030" s="340" t="s">
        <v>50</v>
      </c>
      <c r="E2030" s="295" t="s">
        <v>1441</v>
      </c>
    </row>
    <row r="2031" spans="1:5" x14ac:dyDescent="0.25">
      <c r="A2031" s="335"/>
      <c r="B2031" s="338"/>
      <c r="C2031" s="339"/>
      <c r="D2031" s="341"/>
      <c r="E2031" s="296" t="s">
        <v>1442</v>
      </c>
    </row>
    <row r="2032" spans="1:5" x14ac:dyDescent="0.25">
      <c r="A2032" s="326" t="s">
        <v>2436</v>
      </c>
      <c r="B2032" s="328" t="s">
        <v>2260</v>
      </c>
      <c r="C2032" s="329"/>
      <c r="D2032" s="332" t="s">
        <v>50</v>
      </c>
      <c r="E2032" s="297" t="s">
        <v>1441</v>
      </c>
    </row>
    <row r="2033" spans="1:5" x14ac:dyDescent="0.25">
      <c r="A2033" s="327"/>
      <c r="B2033" s="330"/>
      <c r="C2033" s="331"/>
      <c r="D2033" s="333"/>
      <c r="E2033" s="298" t="s">
        <v>1442</v>
      </c>
    </row>
    <row r="2034" spans="1:5" x14ac:dyDescent="0.25">
      <c r="A2034" s="334" t="s">
        <v>2437</v>
      </c>
      <c r="B2034" s="336" t="s">
        <v>2315</v>
      </c>
      <c r="C2034" s="337"/>
      <c r="D2034" s="340" t="s">
        <v>50</v>
      </c>
      <c r="E2034" s="295" t="s">
        <v>1441</v>
      </c>
    </row>
    <row r="2035" spans="1:5" x14ac:dyDescent="0.25">
      <c r="A2035" s="335"/>
      <c r="B2035" s="338"/>
      <c r="C2035" s="339"/>
      <c r="D2035" s="341"/>
      <c r="E2035" s="296" t="s">
        <v>1442</v>
      </c>
    </row>
    <row r="2036" spans="1:5" x14ac:dyDescent="0.25">
      <c r="A2036" s="326" t="s">
        <v>2438</v>
      </c>
      <c r="B2036" s="328" t="s">
        <v>2350</v>
      </c>
      <c r="C2036" s="329"/>
      <c r="D2036" s="332" t="s">
        <v>50</v>
      </c>
      <c r="E2036" s="297" t="s">
        <v>1441</v>
      </c>
    </row>
    <row r="2037" spans="1:5" x14ac:dyDescent="0.25">
      <c r="A2037" s="327"/>
      <c r="B2037" s="330"/>
      <c r="C2037" s="331"/>
      <c r="D2037" s="333"/>
      <c r="E2037" s="298" t="s">
        <v>1442</v>
      </c>
    </row>
    <row r="2038" spans="1:5" x14ac:dyDescent="0.25">
      <c r="A2038" s="334" t="s">
        <v>1866</v>
      </c>
      <c r="B2038" s="336" t="s">
        <v>2368</v>
      </c>
      <c r="C2038" s="337"/>
      <c r="D2038" s="340" t="s">
        <v>50</v>
      </c>
      <c r="E2038" s="295" t="s">
        <v>1441</v>
      </c>
    </row>
    <row r="2039" spans="1:5" x14ac:dyDescent="0.25">
      <c r="A2039" s="335"/>
      <c r="B2039" s="338"/>
      <c r="C2039" s="339"/>
      <c r="D2039" s="341"/>
      <c r="E2039" s="296" t="s">
        <v>1442</v>
      </c>
    </row>
    <row r="2040" spans="1:5" x14ac:dyDescent="0.25">
      <c r="A2040" s="326" t="s">
        <v>2439</v>
      </c>
      <c r="B2040" s="328" t="s">
        <v>2374</v>
      </c>
      <c r="C2040" s="329"/>
      <c r="D2040" s="332" t="s">
        <v>50</v>
      </c>
      <c r="E2040" s="297" t="s">
        <v>1441</v>
      </c>
    </row>
    <row r="2041" spans="1:5" x14ac:dyDescent="0.25">
      <c r="A2041" s="327"/>
      <c r="B2041" s="330"/>
      <c r="C2041" s="331"/>
      <c r="D2041" s="333"/>
      <c r="E2041" s="298" t="s">
        <v>1442</v>
      </c>
    </row>
    <row r="2042" spans="1:5" x14ac:dyDescent="0.25">
      <c r="A2042" s="334" t="s">
        <v>2440</v>
      </c>
      <c r="B2042" s="336" t="s">
        <v>2396</v>
      </c>
      <c r="C2042" s="337"/>
      <c r="D2042" s="340" t="s">
        <v>50</v>
      </c>
      <c r="E2042" s="295" t="s">
        <v>1441</v>
      </c>
    </row>
    <row r="2043" spans="1:5" x14ac:dyDescent="0.25">
      <c r="A2043" s="335"/>
      <c r="B2043" s="338"/>
      <c r="C2043" s="339"/>
      <c r="D2043" s="341"/>
      <c r="E2043" s="296" t="s">
        <v>1442</v>
      </c>
    </row>
    <row r="2044" spans="1:5" x14ac:dyDescent="0.25">
      <c r="A2044" s="326" t="s">
        <v>2441</v>
      </c>
      <c r="B2044" s="328" t="s">
        <v>2218</v>
      </c>
      <c r="C2044" s="329"/>
      <c r="D2044" s="332" t="s">
        <v>50</v>
      </c>
      <c r="E2044" s="297" t="s">
        <v>1441</v>
      </c>
    </row>
    <row r="2045" spans="1:5" x14ac:dyDescent="0.25">
      <c r="A2045" s="327"/>
      <c r="B2045" s="330"/>
      <c r="C2045" s="331"/>
      <c r="D2045" s="333"/>
      <c r="E2045" s="298" t="s">
        <v>1442</v>
      </c>
    </row>
    <row r="2046" spans="1:5" x14ac:dyDescent="0.25">
      <c r="A2046" s="334" t="s">
        <v>2442</v>
      </c>
      <c r="B2046" s="336" t="s">
        <v>2243</v>
      </c>
      <c r="C2046" s="337"/>
      <c r="D2046" s="340" t="s">
        <v>50</v>
      </c>
      <c r="E2046" s="295" t="s">
        <v>1441</v>
      </c>
    </row>
    <row r="2047" spans="1:5" x14ac:dyDescent="0.25">
      <c r="A2047" s="335"/>
      <c r="B2047" s="338"/>
      <c r="C2047" s="339"/>
      <c r="D2047" s="341"/>
      <c r="E2047" s="296" t="s">
        <v>1442</v>
      </c>
    </row>
    <row r="2048" spans="1:5" x14ac:dyDescent="0.25">
      <c r="A2048" s="326" t="s">
        <v>2408</v>
      </c>
      <c r="B2048" s="328"/>
      <c r="C2048" s="329"/>
      <c r="D2048" s="332" t="s">
        <v>50</v>
      </c>
      <c r="E2048" s="297" t="s">
        <v>1441</v>
      </c>
    </row>
    <row r="2049" spans="1:5" x14ac:dyDescent="0.25">
      <c r="A2049" s="327"/>
      <c r="B2049" s="330"/>
      <c r="C2049" s="331"/>
      <c r="D2049" s="333"/>
      <c r="E2049" s="298" t="s">
        <v>1442</v>
      </c>
    </row>
    <row r="2050" spans="1:5" x14ac:dyDescent="0.25">
      <c r="A2050" s="334" t="s">
        <v>2266</v>
      </c>
      <c r="B2050" s="336"/>
      <c r="C2050" s="337"/>
      <c r="D2050" s="340" t="s">
        <v>50</v>
      </c>
      <c r="E2050" s="295" t="s">
        <v>1441</v>
      </c>
    </row>
    <row r="2051" spans="1:5" ht="14.4" thickBot="1" x14ac:dyDescent="0.3">
      <c r="A2051" s="342"/>
      <c r="B2051" s="343"/>
      <c r="C2051" s="344"/>
      <c r="D2051" s="345"/>
      <c r="E2051" s="299" t="s">
        <v>1442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abSelected="1" zoomScale="82" zoomScaleNormal="82" workbookViewId="0">
      <selection activeCell="S17" sqref="S17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6" t="s">
        <v>54</v>
      </c>
      <c r="N1" s="346"/>
    </row>
    <row r="2" spans="1:14" x14ac:dyDescent="0.6">
      <c r="A2" s="347" t="s">
        <v>55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x14ac:dyDescent="0.6">
      <c r="A3" s="347" t="str">
        <f>'1.สรุปรายงานการส่งงบ '!A3:H3</f>
        <v xml:space="preserve">สำหรับเดือน พฤศจิกายน  2564  ปีงบประมาณ 2565 (ข้อมูล ณ วันที่ 26 ธันวาคม 2564 เวลา 09.30 น.) 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x14ac:dyDescent="0.6">
      <c r="A4" s="348" t="s">
        <v>56</v>
      </c>
      <c r="B4" s="348"/>
      <c r="C4" s="349" t="s">
        <v>57</v>
      </c>
      <c r="D4" s="349"/>
      <c r="E4" s="348" t="s">
        <v>58</v>
      </c>
      <c r="F4" s="348"/>
      <c r="G4" s="350" t="s">
        <v>59</v>
      </c>
      <c r="H4" s="350"/>
      <c r="I4" s="350" t="s">
        <v>60</v>
      </c>
      <c r="J4" s="350"/>
      <c r="K4" s="350" t="s">
        <v>61</v>
      </c>
      <c r="L4" s="350"/>
      <c r="M4" s="350" t="s">
        <v>62</v>
      </c>
      <c r="N4" s="350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50</v>
      </c>
      <c r="E6" s="3" t="s">
        <v>46</v>
      </c>
      <c r="F6" s="61">
        <v>50</v>
      </c>
      <c r="G6" s="3" t="s">
        <v>47</v>
      </c>
      <c r="H6" s="61">
        <v>50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50</v>
      </c>
      <c r="C7" s="12" t="s">
        <v>66</v>
      </c>
      <c r="D7" s="61">
        <v>35</v>
      </c>
      <c r="E7" s="3" t="s">
        <v>67</v>
      </c>
      <c r="F7" s="61">
        <v>50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50</v>
      </c>
      <c r="C8" s="12" t="s">
        <v>73</v>
      </c>
      <c r="D8" s="61">
        <v>50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45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40</v>
      </c>
      <c r="E9" s="3" t="s">
        <v>81</v>
      </c>
      <c r="F9" s="61">
        <v>40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50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3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50</v>
      </c>
      <c r="C12" s="12" t="s">
        <v>101</v>
      </c>
      <c r="D12" s="61">
        <v>50</v>
      </c>
      <c r="E12" s="3" t="s">
        <v>102</v>
      </c>
      <c r="F12" s="61">
        <v>50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35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46.875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50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50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48.214285714285715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50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45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40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49</v>
      </c>
    </row>
    <row r="28" spans="1:14" ht="21.6" thickTop="1" x14ac:dyDescent="0.6"/>
    <row r="33" spans="2:8" x14ac:dyDescent="0.6">
      <c r="D33" s="49"/>
      <c r="E33" s="49"/>
      <c r="F33" s="49"/>
      <c r="G33" s="49"/>
      <c r="H33" s="49"/>
    </row>
    <row r="35" spans="2:8" x14ac:dyDescent="0.6">
      <c r="B35" s="4" t="s">
        <v>585</v>
      </c>
      <c r="D35" s="4" t="s">
        <v>63</v>
      </c>
      <c r="E35" s="4" t="s">
        <v>64</v>
      </c>
      <c r="F35" s="4" t="s">
        <v>586</v>
      </c>
      <c r="G35" s="4" t="s">
        <v>587</v>
      </c>
      <c r="H35" s="4" t="s">
        <v>52</v>
      </c>
    </row>
    <row r="36" spans="2:8" x14ac:dyDescent="0.6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zoomScale="90" zoomScaleNormal="9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K1071" sqref="K1071"/>
    </sheetView>
  </sheetViews>
  <sheetFormatPr defaultRowHeight="24.6" x14ac:dyDescent="0.7"/>
  <cols>
    <col min="1" max="1" width="5.5" style="92" customWidth="1"/>
    <col min="2" max="2" width="9.8984375" style="92" customWidth="1"/>
    <col min="3" max="3" width="5.69921875" style="92" customWidth="1"/>
    <col min="4" max="4" width="9.5" style="92" customWidth="1"/>
    <col min="5" max="5" width="13.5" style="92" customWidth="1"/>
    <col min="6" max="6" width="5.69921875" style="92" customWidth="1"/>
    <col min="7" max="7" width="22.59765625" style="92" customWidth="1"/>
    <col min="8" max="8" width="11.5" style="166" customWidth="1"/>
    <col min="9" max="9" width="4.8984375" style="204" customWidth="1"/>
    <col min="10" max="10" width="16" style="91" customWidth="1"/>
    <col min="11" max="11" width="16.19921875" style="90" customWidth="1"/>
    <col min="12" max="12" width="17.19921875" style="91" customWidth="1"/>
    <col min="13" max="13" width="17.3984375" style="91" customWidth="1"/>
    <col min="14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74" t="s">
        <v>583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88" t="s">
        <v>584</v>
      </c>
      <c r="N1" s="89"/>
      <c r="O1" s="89"/>
      <c r="P1" s="89"/>
    </row>
    <row r="2" spans="1:18" ht="24" customHeight="1" x14ac:dyDescent="0.7">
      <c r="A2" s="375" t="str">
        <f>'1.สรุปรายงานการส่งงบ '!A3:H3</f>
        <v xml:space="preserve">สำหรับเดือน พฤศจิกายน  2564  ปีงบประมาณ 2565 (ข้อมูล ณ วันที่ 26 ธันวาคม 2564 เวลา 09.30 น.) 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93"/>
      <c r="N2" s="94"/>
      <c r="O2" s="94"/>
      <c r="P2" s="94"/>
    </row>
    <row r="3" spans="1:18" s="95" customFormat="1" ht="36.75" customHeight="1" x14ac:dyDescent="0.25">
      <c r="A3" s="367" t="s">
        <v>51</v>
      </c>
      <c r="B3" s="367" t="s">
        <v>149</v>
      </c>
      <c r="C3" s="367" t="s">
        <v>150</v>
      </c>
      <c r="D3" s="367" t="s">
        <v>151</v>
      </c>
      <c r="E3" s="367" t="s">
        <v>63</v>
      </c>
      <c r="F3" s="367" t="s">
        <v>152</v>
      </c>
      <c r="G3" s="367" t="s">
        <v>153</v>
      </c>
      <c r="H3" s="369" t="s">
        <v>154</v>
      </c>
      <c r="I3" s="367" t="s">
        <v>155</v>
      </c>
      <c r="J3" s="364" t="s">
        <v>156</v>
      </c>
      <c r="K3" s="365" t="s">
        <v>157</v>
      </c>
      <c r="L3" s="355" t="s">
        <v>579</v>
      </c>
      <c r="M3" s="355" t="s">
        <v>10</v>
      </c>
      <c r="N3" s="352" t="s">
        <v>158</v>
      </c>
      <c r="O3" s="353"/>
      <c r="P3" s="354"/>
      <c r="Q3" s="357" t="s">
        <v>11</v>
      </c>
      <c r="R3" s="351" t="s">
        <v>582</v>
      </c>
    </row>
    <row r="4" spans="1:18" s="95" customFormat="1" ht="55.8" customHeight="1" x14ac:dyDescent="0.25">
      <c r="A4" s="368"/>
      <c r="B4" s="368"/>
      <c r="C4" s="368"/>
      <c r="D4" s="368"/>
      <c r="E4" s="368"/>
      <c r="F4" s="368"/>
      <c r="G4" s="368"/>
      <c r="H4" s="370"/>
      <c r="I4" s="368"/>
      <c r="J4" s="364"/>
      <c r="K4" s="366"/>
      <c r="L4" s="356"/>
      <c r="M4" s="356"/>
      <c r="N4" s="96" t="s">
        <v>159</v>
      </c>
      <c r="O4" s="96" t="s">
        <v>160</v>
      </c>
      <c r="P4" s="96" t="s">
        <v>53</v>
      </c>
      <c r="Q4" s="357"/>
      <c r="R4" s="351"/>
    </row>
    <row r="5" spans="1:18" x14ac:dyDescent="0.7">
      <c r="A5" s="97">
        <v>1</v>
      </c>
      <c r="B5" s="98" t="s">
        <v>45</v>
      </c>
      <c r="C5" s="98" t="s">
        <v>161</v>
      </c>
      <c r="D5" s="98" t="s">
        <v>1405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x14ac:dyDescent="0.7">
      <c r="A6" s="97">
        <v>2</v>
      </c>
      <c r="B6" s="98" t="s">
        <v>45</v>
      </c>
      <c r="C6" s="98" t="s">
        <v>165</v>
      </c>
      <c r="D6" s="98" t="s">
        <v>1405</v>
      </c>
      <c r="E6" s="98" t="s">
        <v>162</v>
      </c>
      <c r="F6" s="98" t="s">
        <v>166</v>
      </c>
      <c r="G6" s="98" t="s">
        <v>1419</v>
      </c>
      <c r="H6" s="99">
        <v>8185</v>
      </c>
      <c r="I6" s="97">
        <v>5</v>
      </c>
      <c r="J6" s="100">
        <f>บึงกาฬ!F10</f>
        <v>1535774.34</v>
      </c>
      <c r="K6" s="101">
        <f>บึงกาฬ!AJ10</f>
        <v>1350874.02</v>
      </c>
      <c r="L6" s="102">
        <f>บึงกาฬ!AK10</f>
        <v>713673.25</v>
      </c>
      <c r="M6" s="102">
        <f>บึงกาฬ!AL10</f>
        <v>719427.58000000007</v>
      </c>
      <c r="N6" s="98"/>
      <c r="O6" s="98"/>
      <c r="P6" s="98"/>
      <c r="Q6" s="90">
        <f>L6-M6</f>
        <v>-5754.3300000000745</v>
      </c>
      <c r="R6" s="91">
        <f>L6/H6</f>
        <v>87.192822235797195</v>
      </c>
    </row>
    <row r="7" spans="1:18" x14ac:dyDescent="0.7">
      <c r="A7" s="97">
        <v>3</v>
      </c>
      <c r="B7" s="98" t="s">
        <v>45</v>
      </c>
      <c r="C7" s="98" t="s">
        <v>168</v>
      </c>
      <c r="D7" s="98" t="s">
        <v>1405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835209.49</v>
      </c>
      <c r="K7" s="101">
        <f>บึงกาฬ!AJ11</f>
        <v>938526.97999999986</v>
      </c>
      <c r="L7" s="102">
        <f>บึงกาฬ!AK11</f>
        <v>462203.62</v>
      </c>
      <c r="M7" s="102">
        <f>บึงกาฬ!AL11</f>
        <v>548847.38</v>
      </c>
      <c r="N7" s="98"/>
      <c r="O7" s="98"/>
      <c r="P7" s="98"/>
      <c r="Q7" s="90">
        <f t="shared" ref="Q7:Q70" si="0">L7-M7</f>
        <v>-86643.760000000009</v>
      </c>
      <c r="R7" s="91">
        <f t="shared" ref="R7:R70" si="1">L7/H7</f>
        <v>106.69520313942752</v>
      </c>
    </row>
    <row r="8" spans="1:18" x14ac:dyDescent="0.7">
      <c r="A8" s="97">
        <v>4</v>
      </c>
      <c r="B8" s="98" t="s">
        <v>45</v>
      </c>
      <c r="C8" s="98" t="s">
        <v>170</v>
      </c>
      <c r="D8" s="98" t="s">
        <v>1405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532822.48</v>
      </c>
      <c r="K8" s="101">
        <f>บึงกาฬ!AJ12</f>
        <v>425062.03</v>
      </c>
      <c r="L8" s="102">
        <f>บึงกาฬ!AK12</f>
        <v>799656.02</v>
      </c>
      <c r="M8" s="102">
        <f>บึงกาฬ!AL12</f>
        <v>635973.04</v>
      </c>
      <c r="N8" s="98"/>
      <c r="O8" s="98"/>
      <c r="P8" s="98"/>
      <c r="Q8" s="90">
        <f t="shared" si="0"/>
        <v>163682.97999999998</v>
      </c>
      <c r="R8" s="91">
        <f t="shared" si="1"/>
        <v>267.71209240040173</v>
      </c>
    </row>
    <row r="9" spans="1:18" x14ac:dyDescent="0.7">
      <c r="A9" s="97">
        <v>5</v>
      </c>
      <c r="B9" s="98" t="s">
        <v>45</v>
      </c>
      <c r="C9" s="98" t="s">
        <v>172</v>
      </c>
      <c r="D9" s="98" t="s">
        <v>1405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1222007.22</v>
      </c>
      <c r="K9" s="101">
        <f>บึงกาฬ!AJ13</f>
        <v>1163850.8899999999</v>
      </c>
      <c r="L9" s="102">
        <f>บึงกาฬ!AK13</f>
        <v>354852.97</v>
      </c>
      <c r="M9" s="102">
        <f>บึงกาฬ!AL13</f>
        <v>408344.9</v>
      </c>
      <c r="N9" s="98"/>
      <c r="O9" s="98"/>
      <c r="P9" s="98"/>
      <c r="Q9" s="90">
        <f t="shared" si="0"/>
        <v>-53491.930000000051</v>
      </c>
      <c r="R9" s="91">
        <f t="shared" si="1"/>
        <v>156.39178933450859</v>
      </c>
    </row>
    <row r="10" spans="1:18" x14ac:dyDescent="0.7">
      <c r="A10" s="97">
        <v>6</v>
      </c>
      <c r="B10" s="98" t="s">
        <v>45</v>
      </c>
      <c r="C10" s="98" t="s">
        <v>174</v>
      </c>
      <c r="D10" s="98" t="s">
        <v>1405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899956.8</v>
      </c>
      <c r="K10" s="101">
        <f>บึงกาฬ!AJ14</f>
        <v>594896.17000000016</v>
      </c>
      <c r="L10" s="102">
        <f>บึงกาฬ!AK14</f>
        <v>643540.43999999994</v>
      </c>
      <c r="M10" s="102">
        <f>บึงกาฬ!AL14</f>
        <v>699060.70000000007</v>
      </c>
      <c r="N10" s="98"/>
      <c r="O10" s="98"/>
      <c r="P10" s="98"/>
      <c r="Q10" s="90">
        <f t="shared" si="0"/>
        <v>-55520.260000000126</v>
      </c>
      <c r="R10" s="91">
        <f t="shared" si="1"/>
        <v>94.139912229373891</v>
      </c>
    </row>
    <row r="11" spans="1:18" x14ac:dyDescent="0.7">
      <c r="A11" s="97">
        <v>7</v>
      </c>
      <c r="B11" s="98" t="s">
        <v>45</v>
      </c>
      <c r="C11" s="98" t="s">
        <v>176</v>
      </c>
      <c r="D11" s="98" t="s">
        <v>1405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797029.58</v>
      </c>
      <c r="K11" s="101">
        <f>บึงกาฬ!AJ15</f>
        <v>1011679.85</v>
      </c>
      <c r="L11" s="102">
        <f>บึงกาฬ!AK15</f>
        <v>434128.29</v>
      </c>
      <c r="M11" s="102">
        <f>บึงกาฬ!AL15</f>
        <v>568288.62999999989</v>
      </c>
      <c r="N11" s="98"/>
      <c r="O11" s="98"/>
      <c r="P11" s="98"/>
      <c r="Q11" s="90">
        <f t="shared" si="0"/>
        <v>-134160.33999999991</v>
      </c>
      <c r="R11" s="91">
        <f t="shared" si="1"/>
        <v>80.663004459308809</v>
      </c>
    </row>
    <row r="12" spans="1:18" x14ac:dyDescent="0.7">
      <c r="A12" s="97">
        <v>8</v>
      </c>
      <c r="B12" s="98" t="s">
        <v>45</v>
      </c>
      <c r="C12" s="98" t="s">
        <v>178</v>
      </c>
      <c r="D12" s="98" t="s">
        <v>1405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239540.03</v>
      </c>
      <c r="K12" s="101">
        <f>บึงกาฬ!AJ16</f>
        <v>368036.04</v>
      </c>
      <c r="L12" s="102">
        <f>บึงกาฬ!AK16</f>
        <v>178819.33</v>
      </c>
      <c r="M12" s="102">
        <f>บึงกาฬ!AL16</f>
        <v>315657.64</v>
      </c>
      <c r="N12" s="98"/>
      <c r="O12" s="98"/>
      <c r="P12" s="98"/>
      <c r="Q12" s="90">
        <f t="shared" si="0"/>
        <v>-136838.31000000003</v>
      </c>
      <c r="R12" s="91">
        <f t="shared" si="1"/>
        <v>32.155966552778274</v>
      </c>
    </row>
    <row r="13" spans="1:18" x14ac:dyDescent="0.7">
      <c r="A13" s="97">
        <v>9</v>
      </c>
      <c r="B13" s="98" t="s">
        <v>45</v>
      </c>
      <c r="C13" s="98" t="s">
        <v>180</v>
      </c>
      <c r="D13" s="98" t="s">
        <v>1405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543460.77</v>
      </c>
      <c r="K13" s="101">
        <f>บึงกาฬ!AJ17</f>
        <v>472211.06000000006</v>
      </c>
      <c r="L13" s="102">
        <f>บึงกาฬ!AK17</f>
        <v>389161.57999999996</v>
      </c>
      <c r="M13" s="102">
        <f>บึงกาฬ!AL17</f>
        <v>399396.7</v>
      </c>
      <c r="N13" s="98"/>
      <c r="O13" s="98"/>
      <c r="P13" s="98"/>
      <c r="Q13" s="90">
        <f t="shared" si="0"/>
        <v>-10235.120000000054</v>
      </c>
      <c r="R13" s="91">
        <f t="shared" si="1"/>
        <v>97.87766096579476</v>
      </c>
    </row>
    <row r="14" spans="1:18" x14ac:dyDescent="0.7">
      <c r="A14" s="97">
        <v>10</v>
      </c>
      <c r="B14" s="98" t="s">
        <v>45</v>
      </c>
      <c r="C14" s="98" t="s">
        <v>182</v>
      </c>
      <c r="D14" s="98" t="s">
        <v>1405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564351.36</v>
      </c>
      <c r="K14" s="101">
        <f>บึงกาฬ!AJ18</f>
        <v>291974.86</v>
      </c>
      <c r="L14" s="102">
        <f>บึงกาฬ!AK18</f>
        <v>272000.93</v>
      </c>
      <c r="M14" s="102">
        <f>บึงกาฬ!AL18</f>
        <v>356250.15</v>
      </c>
      <c r="N14" s="98"/>
      <c r="O14" s="98"/>
      <c r="P14" s="98"/>
      <c r="Q14" s="90">
        <f t="shared" si="0"/>
        <v>-84249.22000000003</v>
      </c>
      <c r="R14" s="91">
        <f t="shared" si="1"/>
        <v>102.21756106726794</v>
      </c>
    </row>
    <row r="15" spans="1:18" x14ac:dyDescent="0.7">
      <c r="A15" s="97">
        <v>11</v>
      </c>
      <c r="B15" s="98" t="s">
        <v>45</v>
      </c>
      <c r="C15" s="98" t="s">
        <v>184</v>
      </c>
      <c r="D15" s="98" t="s">
        <v>1405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508253.42</v>
      </c>
      <c r="K15" s="101">
        <f>บึงกาฬ!AJ19</f>
        <v>615184.74</v>
      </c>
      <c r="L15" s="102">
        <f>บึงกาฬ!AK19</f>
        <v>209085.41</v>
      </c>
      <c r="M15" s="102">
        <f>บึงกาฬ!AL19</f>
        <v>275683.58</v>
      </c>
      <c r="N15" s="98"/>
      <c r="O15" s="98"/>
      <c r="P15" s="98"/>
      <c r="Q15" s="90">
        <f t="shared" si="0"/>
        <v>-66598.170000000013</v>
      </c>
      <c r="R15" s="91">
        <f t="shared" si="1"/>
        <v>50.675087251575377</v>
      </c>
    </row>
    <row r="16" spans="1:18" x14ac:dyDescent="0.7">
      <c r="A16" s="97">
        <v>12</v>
      </c>
      <c r="B16" s="98" t="s">
        <v>45</v>
      </c>
      <c r="C16" s="98" t="s">
        <v>186</v>
      </c>
      <c r="D16" s="98" t="s">
        <v>1405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329266.63</v>
      </c>
      <c r="K16" s="101">
        <f>บึงกาฬ!AJ20</f>
        <v>-445971.76999999996</v>
      </c>
      <c r="L16" s="102">
        <f>บึงกาฬ!AK20</f>
        <v>566341.02</v>
      </c>
      <c r="M16" s="102">
        <f>บึงกาฬ!AL20</f>
        <v>714975.48</v>
      </c>
      <c r="N16" s="98"/>
      <c r="O16" s="98"/>
      <c r="P16" s="98"/>
      <c r="Q16" s="90">
        <f t="shared" si="0"/>
        <v>-148634.45999999996</v>
      </c>
      <c r="R16" s="91">
        <f t="shared" si="1"/>
        <v>80.048200706713786</v>
      </c>
    </row>
    <row r="17" spans="1:18" x14ac:dyDescent="0.7">
      <c r="A17" s="97">
        <v>13</v>
      </c>
      <c r="B17" s="98" t="s">
        <v>45</v>
      </c>
      <c r="C17" s="98" t="s">
        <v>188</v>
      </c>
      <c r="D17" s="98" t="s">
        <v>1405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436828.83</v>
      </c>
      <c r="K17" s="101">
        <f>บึงกาฬ!AJ21</f>
        <v>456874.22000000003</v>
      </c>
      <c r="L17" s="102">
        <f>บึงกาฬ!AK21</f>
        <v>386219.96</v>
      </c>
      <c r="M17" s="102">
        <f>บึงกาฬ!AL21</f>
        <v>547888.82999999996</v>
      </c>
      <c r="N17" s="98"/>
      <c r="O17" s="98"/>
      <c r="P17" s="98"/>
      <c r="Q17" s="90">
        <f t="shared" si="0"/>
        <v>-161668.86999999994</v>
      </c>
      <c r="R17" s="91">
        <f t="shared" si="1"/>
        <v>92.066736591179975</v>
      </c>
    </row>
    <row r="18" spans="1:18" x14ac:dyDescent="0.7">
      <c r="A18" s="97">
        <v>14</v>
      </c>
      <c r="B18" s="98" t="s">
        <v>45</v>
      </c>
      <c r="C18" s="98" t="s">
        <v>190</v>
      </c>
      <c r="D18" s="98" t="s">
        <v>1405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908688</v>
      </c>
      <c r="K18" s="101">
        <f>บึงกาฬ!AJ22</f>
        <v>300389.20000000007</v>
      </c>
      <c r="L18" s="102">
        <f>บึงกาฬ!AK22</f>
        <v>415651.56</v>
      </c>
      <c r="M18" s="102">
        <f>บึงกาฬ!AL22</f>
        <v>1092463.3899999999</v>
      </c>
      <c r="N18" s="98"/>
      <c r="O18" s="98"/>
      <c r="P18" s="98"/>
      <c r="Q18" s="90">
        <f t="shared" si="0"/>
        <v>-676811.82999999984</v>
      </c>
      <c r="R18" s="91">
        <f t="shared" si="1"/>
        <v>104.88305828917487</v>
      </c>
    </row>
    <row r="19" spans="1:18" x14ac:dyDescent="0.7">
      <c r="A19" s="97">
        <v>15</v>
      </c>
      <c r="B19" s="98" t="s">
        <v>45</v>
      </c>
      <c r="C19" s="98" t="s">
        <v>192</v>
      </c>
      <c r="D19" s="98" t="s">
        <v>1405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462495.24</v>
      </c>
      <c r="K19" s="101">
        <f>บึงกาฬ!AJ23</f>
        <v>556055.19999999995</v>
      </c>
      <c r="L19" s="102">
        <f>บึงกาฬ!AK23</f>
        <v>292192.32</v>
      </c>
      <c r="M19" s="102">
        <f>บึงกาฬ!AL23</f>
        <v>396107.86</v>
      </c>
      <c r="N19" s="98"/>
      <c r="O19" s="98"/>
      <c r="P19" s="98"/>
      <c r="Q19" s="90">
        <f t="shared" si="0"/>
        <v>-103915.53999999998</v>
      </c>
      <c r="R19" s="91">
        <f t="shared" si="1"/>
        <v>246.99266272189351</v>
      </c>
    </row>
    <row r="20" spans="1:18" s="109" customFormat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9815684.1900000013</v>
      </c>
      <c r="K20" s="106">
        <f>SUM(K5:K19)</f>
        <v>8099643.4900000002</v>
      </c>
      <c r="L20" s="106">
        <f>SUM(L5:L19)</f>
        <v>6117526.7000000011</v>
      </c>
      <c r="M20" s="106">
        <f>SUM(M5:M19)</f>
        <v>7678365.8600000013</v>
      </c>
      <c r="N20" s="104">
        <v>14</v>
      </c>
      <c r="O20" s="104">
        <v>14</v>
      </c>
      <c r="P20" s="104">
        <f>N20-O20</f>
        <v>0</v>
      </c>
      <c r="Q20" s="107">
        <f t="shared" si="0"/>
        <v>-1560839.1600000001</v>
      </c>
      <c r="R20" s="108">
        <f>L20/H20</f>
        <v>97.519993304745682</v>
      </c>
    </row>
    <row r="21" spans="1:18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128409.9</v>
      </c>
      <c r="K22" s="101">
        <f>บึงกาฬ!AJ24</f>
        <v>149454</v>
      </c>
      <c r="L22" s="102">
        <f>บึงกาฬ!AK24</f>
        <v>641532.73</v>
      </c>
      <c r="M22" s="102">
        <f>บึงกาฬ!AL24</f>
        <v>695084.84</v>
      </c>
      <c r="N22" s="98"/>
      <c r="O22" s="98"/>
      <c r="P22" s="98"/>
      <c r="Q22" s="90">
        <f t="shared" si="0"/>
        <v>-53552.109999999986</v>
      </c>
      <c r="R22" s="91">
        <f t="shared" si="1"/>
        <v>104.07734101232965</v>
      </c>
    </row>
    <row r="23" spans="1:18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312775.18</v>
      </c>
      <c r="K23" s="101">
        <f>บึงกาฬ!AJ25</f>
        <v>398497.13999999996</v>
      </c>
      <c r="L23" s="102">
        <f>บึงกาฬ!AK25</f>
        <v>470027.54</v>
      </c>
      <c r="M23" s="102">
        <f>บึงกาฬ!AL25</f>
        <v>167073.20000000001</v>
      </c>
      <c r="N23" s="98"/>
      <c r="O23" s="98"/>
      <c r="P23" s="98"/>
      <c r="Q23" s="90">
        <f t="shared" si="0"/>
        <v>302954.33999999997</v>
      </c>
      <c r="R23" s="91">
        <f t="shared" si="1"/>
        <v>108.37619091537928</v>
      </c>
    </row>
    <row r="24" spans="1:18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284444.27</v>
      </c>
      <c r="K24" s="101">
        <f>บึงกาฬ!AJ26</f>
        <v>1960755.19</v>
      </c>
      <c r="L24" s="102">
        <f>บึงกาฬ!AK26</f>
        <v>355416.5</v>
      </c>
      <c r="M24" s="102">
        <f>บึงกาฬ!AL26</f>
        <v>150500.66999999998</v>
      </c>
      <c r="N24" s="98"/>
      <c r="O24" s="98"/>
      <c r="P24" s="98"/>
      <c r="Q24" s="90">
        <f t="shared" si="0"/>
        <v>204915.83000000002</v>
      </c>
      <c r="R24" s="91">
        <f t="shared" si="1"/>
        <v>96.188497970230046</v>
      </c>
    </row>
    <row r="25" spans="1:18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บึงกาฬ!AJ27</f>
        <v>198041.58</v>
      </c>
      <c r="L25" s="102">
        <f>บึงกาฬ!AK27</f>
        <v>180832</v>
      </c>
      <c r="M25" s="102">
        <f>บึงกาฬ!AL27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58561.66</v>
      </c>
      <c r="K26" s="101">
        <f>บึงกาฬ!AJ28</f>
        <v>61341.030000000006</v>
      </c>
      <c r="L26" s="102">
        <f>บึงกาฬ!AK28</f>
        <v>175807.84</v>
      </c>
      <c r="M26" s="102">
        <f>บึงกาฬ!AL28</f>
        <v>343868.47</v>
      </c>
      <c r="N26" s="98"/>
      <c r="O26" s="98"/>
      <c r="P26" s="98"/>
      <c r="Q26" s="90">
        <f t="shared" si="0"/>
        <v>-168060.62999999998</v>
      </c>
      <c r="R26" s="91">
        <f t="shared" si="1"/>
        <v>65.722557009345792</v>
      </c>
    </row>
    <row r="27" spans="1:18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395774.26</v>
      </c>
      <c r="K27" s="101">
        <f>บึงกาฬ!AJ29</f>
        <v>129510.18</v>
      </c>
      <c r="L27" s="102">
        <f>บึงกาฬ!AK29</f>
        <v>363290.36</v>
      </c>
      <c r="M27" s="102">
        <f>บึงกาฬ!AL29</f>
        <v>295372.90999999997</v>
      </c>
      <c r="N27" s="98"/>
      <c r="O27" s="98"/>
      <c r="P27" s="98"/>
      <c r="Q27" s="90">
        <f t="shared" si="0"/>
        <v>67917.450000000012</v>
      </c>
      <c r="R27" s="91">
        <f t="shared" si="1"/>
        <v>113.59923702313945</v>
      </c>
    </row>
    <row r="28" spans="1:18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428163.73</v>
      </c>
      <c r="K28" s="101">
        <f>บึงกาฬ!AJ30</f>
        <v>966960.21</v>
      </c>
      <c r="L28" s="102">
        <f>บึงกาฬ!AK30</f>
        <v>638396.35</v>
      </c>
      <c r="M28" s="102">
        <f>บึงกาฬ!AL30</f>
        <v>226660.12</v>
      </c>
      <c r="N28" s="98"/>
      <c r="O28" s="98"/>
      <c r="P28" s="98"/>
      <c r="Q28" s="90">
        <f t="shared" si="0"/>
        <v>411736.23</v>
      </c>
      <c r="R28" s="91">
        <f t="shared" si="1"/>
        <v>344.52042633567186</v>
      </c>
    </row>
    <row r="29" spans="1:18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102634.76</v>
      </c>
      <c r="K29" s="101">
        <f>บึงกาฬ!AJ31</f>
        <v>104918.86</v>
      </c>
      <c r="L29" s="102">
        <f>บึงกาฬ!AK31</f>
        <v>374049.14</v>
      </c>
      <c r="M29" s="102">
        <f>บึงกาฬ!AL31</f>
        <v>519801.2</v>
      </c>
      <c r="N29" s="98"/>
      <c r="O29" s="98"/>
      <c r="P29" s="98"/>
      <c r="Q29" s="90">
        <f t="shared" si="0"/>
        <v>-145752.06</v>
      </c>
      <c r="R29" s="91">
        <f t="shared" si="1"/>
        <v>131.84671836446952</v>
      </c>
    </row>
    <row r="30" spans="1:18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444855.87</v>
      </c>
      <c r="K30" s="101">
        <f>บึงกาฬ!AJ32</f>
        <v>470818.5</v>
      </c>
      <c r="L30" s="102">
        <f>บึงกาฬ!AK32</f>
        <v>399016.42</v>
      </c>
      <c r="M30" s="102">
        <f>บึงกาฬ!AL32</f>
        <v>624882.69999999995</v>
      </c>
      <c r="N30" s="98"/>
      <c r="O30" s="98"/>
      <c r="P30" s="98"/>
      <c r="Q30" s="90">
        <f t="shared" si="0"/>
        <v>-225866.27999999997</v>
      </c>
      <c r="R30" s="91">
        <f t="shared" si="1"/>
        <v>57.420696503093971</v>
      </c>
    </row>
    <row r="31" spans="1:18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169356.44</v>
      </c>
      <c r="K31" s="101">
        <f>บึงกาฬ!AJ33</f>
        <v>216562.73</v>
      </c>
      <c r="L31" s="102">
        <f>บึงกาฬ!AK33</f>
        <v>163593.41</v>
      </c>
      <c r="M31" s="102">
        <f>บึงกาฬ!AL33</f>
        <v>18707.98</v>
      </c>
      <c r="N31" s="98"/>
      <c r="O31" s="98"/>
      <c r="P31" s="98"/>
      <c r="Q31" s="90">
        <f t="shared" si="0"/>
        <v>144885.43</v>
      </c>
      <c r="R31" s="91">
        <f t="shared" si="1"/>
        <v>31.190354623450908</v>
      </c>
    </row>
    <row r="32" spans="1:18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214134.08</v>
      </c>
      <c r="K32" s="101">
        <f>บึงกาฬ!AJ34</f>
        <v>877939.7</v>
      </c>
      <c r="L32" s="102">
        <f>บึงกาฬ!AK34</f>
        <v>27909.47</v>
      </c>
      <c r="M32" s="102">
        <f>บึงกาฬ!AL34</f>
        <v>234474.58000000002</v>
      </c>
      <c r="N32" s="98"/>
      <c r="O32" s="98"/>
      <c r="P32" s="98"/>
      <c r="Q32" s="90">
        <f t="shared" si="0"/>
        <v>-206565.11000000002</v>
      </c>
      <c r="R32" s="91">
        <f t="shared" si="1"/>
        <v>5.6772721724979665</v>
      </c>
    </row>
    <row r="33" spans="1:18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252020.94</v>
      </c>
      <c r="K33" s="101">
        <f>บึงกาฬ!AJ35</f>
        <v>205984.93999999994</v>
      </c>
      <c r="L33" s="102">
        <f>บึงกาฬ!AK35</f>
        <v>79326.98</v>
      </c>
      <c r="M33" s="102">
        <f>บึงกาฬ!AL35</f>
        <v>251431.65</v>
      </c>
      <c r="N33" s="98"/>
      <c r="O33" s="98"/>
      <c r="P33" s="98"/>
      <c r="Q33" s="90">
        <f t="shared" si="0"/>
        <v>-172104.66999999998</v>
      </c>
      <c r="R33" s="91">
        <f t="shared" si="1"/>
        <v>53.168217158176944</v>
      </c>
    </row>
    <row r="34" spans="1:18" s="109" customFormat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2985642.6799999997</v>
      </c>
      <c r="K34" s="106">
        <f>SUM(K21:K33)</f>
        <v>5740784.0600000005</v>
      </c>
      <c r="L34" s="106">
        <f>SUM(L21:L33)</f>
        <v>3869198.7400000007</v>
      </c>
      <c r="M34" s="106">
        <f>SUM(M21:M33)</f>
        <v>3778332.92</v>
      </c>
      <c r="N34" s="104">
        <v>12</v>
      </c>
      <c r="O34" s="104">
        <v>12</v>
      </c>
      <c r="P34" s="104">
        <f>N34-O34</f>
        <v>0</v>
      </c>
      <c r="Q34" s="107">
        <f t="shared" si="0"/>
        <v>90865.820000000764</v>
      </c>
      <c r="R34" s="108">
        <f>L34/H34</f>
        <v>81.214028378321657</v>
      </c>
    </row>
    <row r="35" spans="1:18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781857.64</v>
      </c>
      <c r="K36" s="101">
        <f>บึงกาฬ!AJ36</f>
        <v>306310.33999999997</v>
      </c>
      <c r="L36" s="102">
        <f>บึงกาฬ!AK36</f>
        <v>688851.49</v>
      </c>
      <c r="M36" s="102">
        <f>บึงกาฬ!AL36</f>
        <v>548195.32999999996</v>
      </c>
      <c r="N36" s="98"/>
      <c r="O36" s="98"/>
      <c r="P36" s="98"/>
      <c r="Q36" s="90">
        <f t="shared" si="0"/>
        <v>140656.16000000003</v>
      </c>
      <c r="R36" s="91">
        <f t="shared" si="1"/>
        <v>109.98746447389429</v>
      </c>
    </row>
    <row r="37" spans="1:18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678028.54</v>
      </c>
      <c r="K37" s="101">
        <f>บึงกาฬ!AJ37</f>
        <v>716506.45000000007</v>
      </c>
      <c r="L37" s="102">
        <f>บึงกาฬ!AK37</f>
        <v>243560.43</v>
      </c>
      <c r="M37" s="102">
        <f>บึงกาฬ!AL37</f>
        <v>301044.40000000002</v>
      </c>
      <c r="N37" s="98"/>
      <c r="O37" s="98"/>
      <c r="P37" s="98"/>
      <c r="Q37" s="90">
        <f t="shared" si="0"/>
        <v>-57483.97000000003</v>
      </c>
      <c r="R37" s="91">
        <f t="shared" si="1"/>
        <v>57.080016404968362</v>
      </c>
    </row>
    <row r="38" spans="1:18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1402</v>
      </c>
      <c r="H38" s="99">
        <v>5651</v>
      </c>
      <c r="I38" s="97">
        <v>4</v>
      </c>
      <c r="J38" s="100">
        <f>บึงกาฬ!F38</f>
        <v>241873.73</v>
      </c>
      <c r="K38" s="101">
        <f>บึงกาฬ!AJ38</f>
        <v>230160.23</v>
      </c>
      <c r="L38" s="102">
        <f>บึงกาฬ!AK38</f>
        <v>393667.57</v>
      </c>
      <c r="M38" s="102">
        <f>บึงกาฬ!AL38</f>
        <v>354528.76</v>
      </c>
      <c r="N38" s="98"/>
      <c r="O38" s="98"/>
      <c r="P38" s="98"/>
      <c r="Q38" s="90">
        <f t="shared" si="0"/>
        <v>39138.81</v>
      </c>
      <c r="R38" s="91">
        <f t="shared" si="1"/>
        <v>69.663346310387539</v>
      </c>
    </row>
    <row r="39" spans="1:18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422062.77</v>
      </c>
      <c r="K39" s="101">
        <f>บึงกาฬ!AJ39</f>
        <v>482535.02</v>
      </c>
      <c r="L39" s="102">
        <f>บึงกาฬ!AK39</f>
        <v>125803.4</v>
      </c>
      <c r="M39" s="102">
        <f>บึงกาฬ!AL39</f>
        <v>129666.69</v>
      </c>
      <c r="N39" s="98"/>
      <c r="O39" s="98"/>
      <c r="P39" s="98"/>
      <c r="Q39" s="90">
        <f t="shared" si="0"/>
        <v>-3863.2900000000081</v>
      </c>
      <c r="R39" s="91">
        <f t="shared" si="1"/>
        <v>50.140852929453963</v>
      </c>
    </row>
    <row r="40" spans="1:18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386241</v>
      </c>
      <c r="K40" s="101">
        <f>บึงกาฬ!AJ40</f>
        <v>414060.08999999997</v>
      </c>
      <c r="L40" s="102">
        <f>บึงกาฬ!AK40</f>
        <v>419392.24</v>
      </c>
      <c r="M40" s="102">
        <f>บึงกาฬ!AL40</f>
        <v>454132.57</v>
      </c>
      <c r="N40" s="98"/>
      <c r="O40" s="98"/>
      <c r="P40" s="98"/>
      <c r="Q40" s="90">
        <f t="shared" si="0"/>
        <v>-34740.330000000016</v>
      </c>
      <c r="R40" s="91">
        <f t="shared" si="1"/>
        <v>193.71466050808314</v>
      </c>
    </row>
    <row r="41" spans="1:18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363251.03</v>
      </c>
      <c r="K41" s="101">
        <f>บึงกาฬ!AJ41</f>
        <v>535287.77</v>
      </c>
      <c r="L41" s="102">
        <f>บึงกาฬ!AK41</f>
        <v>325481.07</v>
      </c>
      <c r="M41" s="102">
        <f>บึงกาฬ!AL41</f>
        <v>299961.94</v>
      </c>
      <c r="N41" s="98"/>
      <c r="O41" s="98"/>
      <c r="P41" s="98"/>
      <c r="Q41" s="90">
        <f t="shared" si="0"/>
        <v>25519.130000000005</v>
      </c>
      <c r="R41" s="91">
        <f t="shared" si="1"/>
        <v>128.39489940828403</v>
      </c>
    </row>
    <row r="42" spans="1:18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548680.87</v>
      </c>
      <c r="K42" s="101">
        <f>บึงกาฬ!AJ42</f>
        <v>598586.37</v>
      </c>
      <c r="L42" s="102">
        <f>บึงกาฬ!AK42</f>
        <v>511328.07999999996</v>
      </c>
      <c r="M42" s="102">
        <f>บึงกาฬ!AL42</f>
        <v>454604.18</v>
      </c>
      <c r="N42" s="98"/>
      <c r="O42" s="98"/>
      <c r="P42" s="98"/>
      <c r="Q42" s="90">
        <f t="shared" si="0"/>
        <v>56723.899999999965</v>
      </c>
      <c r="R42" s="91">
        <f t="shared" si="1"/>
        <v>112.03507449605608</v>
      </c>
    </row>
    <row r="43" spans="1:18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421208.73</v>
      </c>
      <c r="K43" s="101">
        <f>บึงกาฬ!AJ43</f>
        <v>639479.83999999985</v>
      </c>
      <c r="L43" s="102">
        <f>บึงกาฬ!AK43</f>
        <v>275525.3</v>
      </c>
      <c r="M43" s="102">
        <f>บึงกาฬ!AL43</f>
        <v>301883.82</v>
      </c>
      <c r="N43" s="98"/>
      <c r="O43" s="98"/>
      <c r="P43" s="98"/>
      <c r="Q43" s="90">
        <f t="shared" si="0"/>
        <v>-26358.520000000019</v>
      </c>
      <c r="R43" s="91">
        <f t="shared" si="1"/>
        <v>97.531079646017702</v>
      </c>
    </row>
    <row r="44" spans="1:18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434316.91</v>
      </c>
      <c r="K44" s="101">
        <f>บึงกาฬ!AJ44</f>
        <v>468067.76999999996</v>
      </c>
      <c r="L44" s="102">
        <f>บึงกาฬ!AK44</f>
        <v>272413.96999999997</v>
      </c>
      <c r="M44" s="102">
        <f>บึงกาฬ!AL44</f>
        <v>394685.27999999997</v>
      </c>
      <c r="N44" s="98"/>
      <c r="O44" s="98"/>
      <c r="P44" s="98"/>
      <c r="Q44" s="90">
        <f t="shared" si="0"/>
        <v>-122271.31</v>
      </c>
      <c r="R44" s="91">
        <f t="shared" si="1"/>
        <v>77.89933371461251</v>
      </c>
    </row>
    <row r="45" spans="1:18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51148.32</v>
      </c>
      <c r="K45" s="101">
        <f>บึงกาฬ!AJ45</f>
        <v>88778.96</v>
      </c>
      <c r="L45" s="102">
        <f>บึงกาฬ!AK45</f>
        <v>521885.20999999996</v>
      </c>
      <c r="M45" s="102">
        <f>บึงกาฬ!AL45</f>
        <v>598391.76</v>
      </c>
      <c r="N45" s="98" t="s">
        <v>223</v>
      </c>
      <c r="O45" s="98"/>
      <c r="P45" s="98"/>
      <c r="Q45" s="90">
        <f t="shared" si="0"/>
        <v>-76506.550000000047</v>
      </c>
      <c r="R45" s="91">
        <f t="shared" si="1"/>
        <v>122.91220207253885</v>
      </c>
    </row>
    <row r="46" spans="1:18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169339.71</v>
      </c>
      <c r="K46" s="101">
        <f>บึงกาฬ!AJ46</f>
        <v>177980.31</v>
      </c>
      <c r="L46" s="102">
        <f>บึงกาฬ!AK46</f>
        <v>441709.32999999996</v>
      </c>
      <c r="M46" s="102">
        <f>บึงกาฬ!AL46</f>
        <v>410215.72</v>
      </c>
      <c r="N46" s="98"/>
      <c r="O46" s="98"/>
      <c r="P46" s="98"/>
      <c r="Q46" s="90">
        <f t="shared" si="0"/>
        <v>31493.609999999986</v>
      </c>
      <c r="R46" s="91">
        <f t="shared" si="1"/>
        <v>146.30981450811527</v>
      </c>
    </row>
    <row r="47" spans="1:18" s="109" customFormat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4498009.25</v>
      </c>
      <c r="K47" s="106">
        <f>SUM(K35:K46)</f>
        <v>4657753.1499999994</v>
      </c>
      <c r="L47" s="106">
        <f>SUM(L35:L46)</f>
        <v>4219618.09</v>
      </c>
      <c r="M47" s="106">
        <f>SUM(M35:M46)</f>
        <v>4247310.4499999993</v>
      </c>
      <c r="N47" s="104">
        <v>11</v>
      </c>
      <c r="O47" s="104">
        <v>11</v>
      </c>
      <c r="P47" s="104">
        <f>N47-O47</f>
        <v>0</v>
      </c>
      <c r="Q47" s="107">
        <f t="shared" si="0"/>
        <v>-27692.359999999404</v>
      </c>
      <c r="R47" s="108">
        <f>L47/H47</f>
        <v>101.57719096795937</v>
      </c>
    </row>
    <row r="48" spans="1:18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261533.48</v>
      </c>
      <c r="K49" s="101">
        <f>บึงกาฬ!AJ47</f>
        <v>281253.02999999997</v>
      </c>
      <c r="L49" s="102">
        <f>บึงกาฬ!AK47</f>
        <v>234639.53</v>
      </c>
      <c r="M49" s="102">
        <f>บึงกาฬ!AL47</f>
        <v>202276.32</v>
      </c>
      <c r="N49" s="98"/>
      <c r="O49" s="98"/>
      <c r="P49" s="98"/>
      <c r="Q49" s="90">
        <f t="shared" si="0"/>
        <v>32363.209999999992</v>
      </c>
      <c r="R49" s="91">
        <f t="shared" si="1"/>
        <v>83.0582407079646</v>
      </c>
    </row>
    <row r="50" spans="1:18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755588.37</v>
      </c>
      <c r="K50" s="101">
        <f>บึงกาฬ!AJ48</f>
        <v>530613.81999999995</v>
      </c>
      <c r="L50" s="102">
        <f>บึงกาฬ!AK48</f>
        <v>199875.19</v>
      </c>
      <c r="M50" s="102">
        <f>บึงกาฬ!AL48</f>
        <v>312459.71999999997</v>
      </c>
      <c r="N50" s="98"/>
      <c r="O50" s="98"/>
      <c r="P50" s="98"/>
      <c r="Q50" s="90">
        <f t="shared" si="0"/>
        <v>-112584.52999999997</v>
      </c>
      <c r="R50" s="91">
        <f t="shared" si="1"/>
        <v>52.350756940806704</v>
      </c>
    </row>
    <row r="51" spans="1:18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1167967.23</v>
      </c>
      <c r="K51" s="101">
        <f>บึงกาฬ!AJ49</f>
        <v>1182277.07</v>
      </c>
      <c r="L51" s="102">
        <f>บึงกาฬ!AK49</f>
        <v>170665.28999999998</v>
      </c>
      <c r="M51" s="102">
        <f>บึงกาฬ!AL49</f>
        <v>263767.82</v>
      </c>
      <c r="N51" s="98"/>
      <c r="O51" s="98"/>
      <c r="P51" s="98"/>
      <c r="Q51" s="90">
        <f t="shared" si="0"/>
        <v>-93102.530000000028</v>
      </c>
      <c r="R51" s="91">
        <f t="shared" si="1"/>
        <v>83.57751714005876</v>
      </c>
    </row>
    <row r="52" spans="1:18" s="109" customFormat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2185089.08</v>
      </c>
      <c r="K52" s="106">
        <f>SUM(K48:K51)</f>
        <v>1994143.92</v>
      </c>
      <c r="L52" s="106">
        <f>SUM(L48:L51)</f>
        <v>605180.01</v>
      </c>
      <c r="M52" s="106">
        <f>SUM(M48:M51)</f>
        <v>778503.86</v>
      </c>
      <c r="N52" s="104">
        <v>3</v>
      </c>
      <c r="O52" s="104">
        <v>3</v>
      </c>
      <c r="P52" s="104">
        <f>N52-O52</f>
        <v>0</v>
      </c>
      <c r="Q52" s="107">
        <f t="shared" si="0"/>
        <v>-173323.84999999998</v>
      </c>
      <c r="R52" s="108">
        <f>L52/H52</f>
        <v>69.681060449050094</v>
      </c>
    </row>
    <row r="53" spans="1:18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838380.59</v>
      </c>
      <c r="K54" s="101">
        <f>บึงกาฬ!AJ50</f>
        <v>404767.41000000003</v>
      </c>
      <c r="L54" s="102">
        <f>บึงกาฬ!AK50</f>
        <v>290343.58</v>
      </c>
      <c r="M54" s="102">
        <f>บึงกาฬ!AL50</f>
        <v>362538.57999999996</v>
      </c>
      <c r="N54" s="98"/>
      <c r="O54" s="98"/>
      <c r="P54" s="98"/>
      <c r="Q54" s="90">
        <f t="shared" si="0"/>
        <v>-72194.999999999942</v>
      </c>
      <c r="R54" s="91">
        <f t="shared" si="1"/>
        <v>99.569128943758585</v>
      </c>
    </row>
    <row r="55" spans="1:18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1134462.23</v>
      </c>
      <c r="K55" s="101">
        <f>บึงกาฬ!AJ51</f>
        <v>-221350.76</v>
      </c>
      <c r="L55" s="102">
        <f>บึงกาฬ!AK51</f>
        <v>770966.41</v>
      </c>
      <c r="M55" s="102">
        <f>บึงกาฬ!AL51</f>
        <v>758463.41</v>
      </c>
      <c r="N55" s="98"/>
      <c r="O55" s="98"/>
      <c r="P55" s="98"/>
      <c r="Q55" s="90">
        <f t="shared" si="0"/>
        <v>12503</v>
      </c>
      <c r="R55" s="91">
        <f t="shared" si="1"/>
        <v>78.686100224535622</v>
      </c>
    </row>
    <row r="56" spans="1:18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218383.81</v>
      </c>
      <c r="K56" s="101">
        <f>บึงกาฬ!AJ52</f>
        <v>179338.35</v>
      </c>
      <c r="L56" s="102">
        <f>บึงกาฬ!AK52</f>
        <v>393731.45999999996</v>
      </c>
      <c r="M56" s="102">
        <f>บึงกาฬ!AL52</f>
        <v>571693</v>
      </c>
      <c r="N56" s="98"/>
      <c r="O56" s="98"/>
      <c r="P56" s="98"/>
      <c r="Q56" s="90">
        <f t="shared" si="0"/>
        <v>-177961.54000000004</v>
      </c>
      <c r="R56" s="91">
        <f t="shared" si="1"/>
        <v>81.299083212884568</v>
      </c>
    </row>
    <row r="57" spans="1:18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1085002.76</v>
      </c>
      <c r="K57" s="101">
        <f>บึงกาฬ!AJ53</f>
        <v>-283411.60000000009</v>
      </c>
      <c r="L57" s="102">
        <f>บึงกาฬ!AK53</f>
        <v>378679.6</v>
      </c>
      <c r="M57" s="102">
        <f>บึงกาฬ!AL53</f>
        <v>582859.68999999994</v>
      </c>
      <c r="N57" s="98"/>
      <c r="O57" s="98"/>
      <c r="P57" s="98"/>
      <c r="Q57" s="90">
        <f t="shared" si="0"/>
        <v>-204180.08999999997</v>
      </c>
      <c r="R57" s="91">
        <f t="shared" si="1"/>
        <v>67.488789877027259</v>
      </c>
    </row>
    <row r="58" spans="1:18" s="109" customFormat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3276229.3899999997</v>
      </c>
      <c r="K58" s="106">
        <f>SUM(K53:K57)</f>
        <v>79343.399999999907</v>
      </c>
      <c r="L58" s="106">
        <f>SUM(L53:L57)</f>
        <v>1833721.0499999998</v>
      </c>
      <c r="M58" s="106">
        <f>SUM(M53:M57)</f>
        <v>2275554.6799999997</v>
      </c>
      <c r="N58" s="104">
        <v>4</v>
      </c>
      <c r="O58" s="104">
        <v>4</v>
      </c>
      <c r="P58" s="104">
        <f>N58-O58</f>
        <v>0</v>
      </c>
      <c r="Q58" s="107">
        <f t="shared" si="0"/>
        <v>-441833.62999999989</v>
      </c>
      <c r="R58" s="108">
        <f>L58/H58</f>
        <v>79.148871287983411</v>
      </c>
    </row>
    <row r="59" spans="1:18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112" t="s">
        <v>241</v>
      </c>
      <c r="H60" s="113">
        <v>2845</v>
      </c>
      <c r="I60" s="111">
        <v>2</v>
      </c>
      <c r="J60" s="102">
        <f>บึงกาฬ!F54</f>
        <v>1026119.46</v>
      </c>
      <c r="K60" s="114">
        <f>บึงกาฬ!AJ54</f>
        <v>928418.18</v>
      </c>
      <c r="L60" s="102">
        <f>บึงกาฬ!AK54</f>
        <v>204310.83</v>
      </c>
      <c r="M60" s="102">
        <f>บึงกาฬ!AL54</f>
        <v>378243.3</v>
      </c>
      <c r="N60" s="112"/>
      <c r="O60" s="112"/>
      <c r="P60" s="112"/>
      <c r="Q60" s="115">
        <f t="shared" si="0"/>
        <v>-173932.47</v>
      </c>
      <c r="R60" s="116">
        <f t="shared" si="1"/>
        <v>71.813999999999993</v>
      </c>
    </row>
    <row r="61" spans="1:18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98" t="s">
        <v>242</v>
      </c>
      <c r="H61" s="99">
        <v>4775</v>
      </c>
      <c r="I61" s="97">
        <v>4</v>
      </c>
      <c r="J61" s="102">
        <f>บึงกาฬ!F55</f>
        <v>1403699.62</v>
      </c>
      <c r="K61" s="114">
        <f>บึงกาฬ!AJ55</f>
        <v>-26110.189999999711</v>
      </c>
      <c r="L61" s="102">
        <f>บึงกาฬ!AK55</f>
        <v>176802.91999999998</v>
      </c>
      <c r="M61" s="102">
        <f>บึงกาฬ!AL55</f>
        <v>330718.40999999997</v>
      </c>
      <c r="N61" s="98"/>
      <c r="O61" s="98"/>
      <c r="P61" s="98"/>
      <c r="Q61" s="90">
        <f t="shared" si="0"/>
        <v>-153915.49</v>
      </c>
      <c r="R61" s="91">
        <f t="shared" si="1"/>
        <v>37.02678952879581</v>
      </c>
    </row>
    <row r="62" spans="1:18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98" t="s">
        <v>243</v>
      </c>
      <c r="H62" s="99">
        <v>2422</v>
      </c>
      <c r="I62" s="97">
        <v>2</v>
      </c>
      <c r="J62" s="102">
        <f>บึงกาฬ!F56</f>
        <v>143320.04</v>
      </c>
      <c r="K62" s="231">
        <f>บึงกาฬ!AJ56</f>
        <v>1013598.5</v>
      </c>
      <c r="L62" s="102">
        <f>บึงกาฬ!AK56</f>
        <v>443284.42</v>
      </c>
      <c r="M62" s="102">
        <f>บึงกาฬ!AL56</f>
        <v>482813.31999999995</v>
      </c>
      <c r="N62" s="98"/>
      <c r="O62" s="98"/>
      <c r="P62" s="98"/>
      <c r="Q62" s="90">
        <f t="shared" si="0"/>
        <v>-39528.899999999965</v>
      </c>
      <c r="R62" s="91">
        <f t="shared" si="1"/>
        <v>183.0241205615194</v>
      </c>
    </row>
    <row r="63" spans="1:18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98" t="s">
        <v>244</v>
      </c>
      <c r="H63" s="99">
        <v>4314</v>
      </c>
      <c r="I63" s="97">
        <v>3</v>
      </c>
      <c r="J63" s="102">
        <f>บึงกาฬ!F57</f>
        <v>440699.42</v>
      </c>
      <c r="K63" s="102">
        <f>บึงกาฬ!AJ57</f>
        <v>517557.61</v>
      </c>
      <c r="L63" s="102">
        <f>บึงกาฬ!AK57</f>
        <v>238985.44</v>
      </c>
      <c r="M63" s="102">
        <f>บึงกาฬ!AL57</f>
        <v>331380.74</v>
      </c>
      <c r="N63" s="98"/>
      <c r="O63" s="98"/>
      <c r="P63" s="98"/>
      <c r="Q63" s="90">
        <f t="shared" si="0"/>
        <v>-92395.299999999988</v>
      </c>
      <c r="R63" s="91">
        <f t="shared" si="1"/>
        <v>55.397644877144181</v>
      </c>
    </row>
    <row r="64" spans="1:18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98" t="s">
        <v>245</v>
      </c>
      <c r="H64" s="99">
        <v>3240</v>
      </c>
      <c r="I64" s="97">
        <v>3</v>
      </c>
      <c r="J64" s="102">
        <f>บึงกาฬ!F58</f>
        <v>431704.64</v>
      </c>
      <c r="K64" s="102">
        <f>บึงกาฬ!AJ58</f>
        <v>289682.62</v>
      </c>
      <c r="L64" s="102">
        <f>บึงกาฬ!AK58</f>
        <v>363196.5</v>
      </c>
      <c r="M64" s="102">
        <f>บึงกาฬ!AL58</f>
        <v>497157.01</v>
      </c>
      <c r="N64" s="98"/>
      <c r="O64" s="98"/>
      <c r="P64" s="98"/>
      <c r="Q64" s="90">
        <f t="shared" si="0"/>
        <v>-133960.51</v>
      </c>
      <c r="R64" s="91">
        <f t="shared" si="1"/>
        <v>112.09768518518518</v>
      </c>
    </row>
    <row r="65" spans="1:18" s="117" customFormat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112" t="s">
        <v>246</v>
      </c>
      <c r="H65" s="113">
        <v>1140</v>
      </c>
      <c r="I65" s="111">
        <v>1</v>
      </c>
      <c r="J65" s="102">
        <f>บึงกาฬ!F59</f>
        <v>403465.45</v>
      </c>
      <c r="K65" s="102">
        <f>บึงกาฬ!AJ59</f>
        <v>247316.69</v>
      </c>
      <c r="L65" s="102">
        <f>บึงกาฬ!AK59</f>
        <v>120713.68</v>
      </c>
      <c r="M65" s="102">
        <f>บึงกาฬ!AL59</f>
        <v>216576</v>
      </c>
      <c r="N65" s="112"/>
      <c r="O65" s="112"/>
      <c r="P65" s="112"/>
      <c r="Q65" s="115">
        <f t="shared" si="0"/>
        <v>-95862.32</v>
      </c>
      <c r="R65" s="116">
        <f t="shared" si="1"/>
        <v>105.88919298245614</v>
      </c>
    </row>
    <row r="66" spans="1:18" s="109" customFormat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3849008.6300000004</v>
      </c>
      <c r="K66" s="106">
        <f>SUM(K59:K65)</f>
        <v>2970463.41</v>
      </c>
      <c r="L66" s="106">
        <f>SUM(L59:L65)</f>
        <v>1547293.7899999998</v>
      </c>
      <c r="M66" s="106">
        <f>SUM(M59:M65)</f>
        <v>2236888.7799999998</v>
      </c>
      <c r="N66" s="104">
        <v>6</v>
      </c>
      <c r="O66" s="104">
        <v>6</v>
      </c>
      <c r="P66" s="104">
        <f>N66-O66</f>
        <v>0</v>
      </c>
      <c r="Q66" s="107">
        <f t="shared" si="0"/>
        <v>-689594.99</v>
      </c>
      <c r="R66" s="108">
        <f>L66/H66</f>
        <v>82.583998185311685</v>
      </c>
    </row>
    <row r="67" spans="1:18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1403</v>
      </c>
      <c r="H68" s="99">
        <v>3670</v>
      </c>
      <c r="I68" s="97">
        <v>3</v>
      </c>
      <c r="J68" s="100">
        <f>บึงกาฬ!F60</f>
        <v>753111.85</v>
      </c>
      <c r="K68" s="101">
        <f>บึงกาฬ!AJ60</f>
        <v>359318.68999999994</v>
      </c>
      <c r="L68" s="102">
        <f>บึงกาฬ!AK60</f>
        <v>330037.47000000003</v>
      </c>
      <c r="M68" s="102">
        <f>บึงกาฬ!AL60</f>
        <v>476543.29</v>
      </c>
      <c r="N68" s="98"/>
      <c r="O68" s="98"/>
      <c r="P68" s="98"/>
      <c r="Q68" s="90">
        <f t="shared" si="0"/>
        <v>-146505.81999999995</v>
      </c>
      <c r="R68" s="91">
        <f t="shared" si="1"/>
        <v>89.928465940054508</v>
      </c>
    </row>
    <row r="69" spans="1:18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258187.18</v>
      </c>
      <c r="K69" s="101">
        <f>บึงกาฬ!AJ61</f>
        <v>253804.69</v>
      </c>
      <c r="L69" s="102">
        <f>บึงกาฬ!AK61</f>
        <v>495287.00999999995</v>
      </c>
      <c r="M69" s="102">
        <f>บึงกาฬ!AL61</f>
        <v>686006.72</v>
      </c>
      <c r="N69" s="98"/>
      <c r="O69" s="98"/>
      <c r="P69" s="98"/>
      <c r="Q69" s="90">
        <f t="shared" si="0"/>
        <v>-190719.71000000002</v>
      </c>
      <c r="R69" s="91">
        <f t="shared" si="1"/>
        <v>142.03814453685115</v>
      </c>
    </row>
    <row r="70" spans="1:18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173249.15</v>
      </c>
      <c r="K70" s="101">
        <f>บึงกาฬ!AJ62</f>
        <v>28660.630000000005</v>
      </c>
      <c r="L70" s="102">
        <f>บึงกาฬ!AK62</f>
        <v>23719.759999999998</v>
      </c>
      <c r="M70" s="102">
        <f>บึงกาฬ!AL62</f>
        <v>95830.36</v>
      </c>
      <c r="N70" s="98"/>
      <c r="O70" s="98"/>
      <c r="P70" s="98"/>
      <c r="Q70" s="90">
        <f t="shared" si="0"/>
        <v>-72110.600000000006</v>
      </c>
      <c r="R70" s="91">
        <f t="shared" si="1"/>
        <v>3.773426662424435</v>
      </c>
    </row>
    <row r="71" spans="1:18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1993095.41</v>
      </c>
      <c r="K71" s="101">
        <f>บึงกาฬ!AJ63</f>
        <v>45401.979999999981</v>
      </c>
      <c r="L71" s="102">
        <f>บึงกาฬ!AK63</f>
        <v>298541.13</v>
      </c>
      <c r="M71" s="102">
        <f>บึงกาฬ!AL63</f>
        <v>373820.77</v>
      </c>
      <c r="N71" s="98"/>
      <c r="O71" s="98"/>
      <c r="P71" s="98"/>
      <c r="Q71" s="90">
        <f t="shared" ref="Q71:Q134" si="2">L71-M71</f>
        <v>-75279.640000000014</v>
      </c>
      <c r="R71" s="91">
        <f t="shared" ref="R71:R134" si="3">L71/H71</f>
        <v>86.886242724097784</v>
      </c>
    </row>
    <row r="72" spans="1:18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284878.64</v>
      </c>
      <c r="K72" s="101">
        <f>บึงกาฬ!AJ64</f>
        <v>-60780.669999999984</v>
      </c>
      <c r="L72" s="102">
        <f>บึงกาฬ!AK64</f>
        <v>423897.63</v>
      </c>
      <c r="M72" s="102">
        <f>บึงกาฬ!AL64</f>
        <v>677242.75</v>
      </c>
      <c r="N72" s="98"/>
      <c r="O72" s="98"/>
      <c r="P72" s="98"/>
      <c r="Q72" s="90">
        <f t="shared" si="2"/>
        <v>-253345.12</v>
      </c>
      <c r="R72" s="91">
        <f t="shared" si="3"/>
        <v>116.80838523009093</v>
      </c>
    </row>
    <row r="73" spans="1:18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593191.09</v>
      </c>
      <c r="K73" s="101">
        <f>บึงกาฬ!AJ65</f>
        <v>477521.33999999997</v>
      </c>
      <c r="L73" s="102">
        <f>บึงกาฬ!AK65</f>
        <v>294037.74</v>
      </c>
      <c r="M73" s="102">
        <f>บึงกาฬ!AL65</f>
        <v>408412.07</v>
      </c>
      <c r="N73" s="98"/>
      <c r="O73" s="98"/>
      <c r="P73" s="98"/>
      <c r="Q73" s="90">
        <f t="shared" si="2"/>
        <v>-114374.33000000002</v>
      </c>
      <c r="R73" s="91">
        <f t="shared" si="3"/>
        <v>64.298652963043949</v>
      </c>
    </row>
    <row r="74" spans="1:18" s="109" customFormat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4055713.32</v>
      </c>
      <c r="K74" s="106">
        <f>SUM(K67:K73)</f>
        <v>1103926.6599999997</v>
      </c>
      <c r="L74" s="106">
        <f>SUM(L67:L73)</f>
        <v>1865520.74</v>
      </c>
      <c r="M74" s="106">
        <f>SUM(M67:M73)</f>
        <v>2717855.96</v>
      </c>
      <c r="N74" s="104">
        <v>6</v>
      </c>
      <c r="O74" s="104">
        <v>6</v>
      </c>
      <c r="P74" s="104">
        <f>N74-O74</f>
        <v>0</v>
      </c>
      <c r="Q74" s="107">
        <f>L74-M74</f>
        <v>-852335.22</v>
      </c>
      <c r="R74" s="108">
        <f>L74/H74</f>
        <v>74.379838921893068</v>
      </c>
    </row>
    <row r="75" spans="1:18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756983.22</v>
      </c>
      <c r="K76" s="101">
        <f>บึงกาฬ!AJ66</f>
        <v>747858.71</v>
      </c>
      <c r="L76" s="101">
        <f>บึงกาฬ!AK66</f>
        <v>451911.54</v>
      </c>
      <c r="M76" s="101">
        <f>บึงกาฬ!AL66</f>
        <v>228765.85</v>
      </c>
      <c r="N76" s="98"/>
      <c r="O76" s="98"/>
      <c r="P76" s="98"/>
      <c r="Q76" s="90">
        <f t="shared" si="2"/>
        <v>223145.68999999997</v>
      </c>
      <c r="R76" s="91">
        <f t="shared" si="3"/>
        <v>78.56598400556328</v>
      </c>
    </row>
    <row r="77" spans="1:18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900576.65</v>
      </c>
      <c r="K77" s="101">
        <f>บึงกาฬ!AJ67</f>
        <v>919523.07000000007</v>
      </c>
      <c r="L77" s="101">
        <f>บึงกาฬ!AK67</f>
        <v>364062.61</v>
      </c>
      <c r="M77" s="101">
        <f>บึงกาฬ!AL67</f>
        <v>190851.82</v>
      </c>
      <c r="N77" s="98"/>
      <c r="O77" s="98"/>
      <c r="P77" s="98"/>
      <c r="Q77" s="90">
        <f t="shared" si="2"/>
        <v>173210.78999999998</v>
      </c>
      <c r="R77" s="91">
        <f t="shared" si="3"/>
        <v>83.062425279488934</v>
      </c>
    </row>
    <row r="78" spans="1:18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544272.73</v>
      </c>
      <c r="K78" s="101">
        <f>บึงกาฬ!AJ68</f>
        <v>612411.86</v>
      </c>
      <c r="L78" s="101">
        <f>บึงกาฬ!AK68</f>
        <v>493425.74</v>
      </c>
      <c r="M78" s="101">
        <f>บึงกาฬ!AL68</f>
        <v>102082.81</v>
      </c>
      <c r="N78" s="98"/>
      <c r="O78" s="98"/>
      <c r="P78" s="98"/>
      <c r="Q78" s="90">
        <f t="shared" si="2"/>
        <v>391342.93</v>
      </c>
      <c r="R78" s="91">
        <f t="shared" si="3"/>
        <v>250.0890724784592</v>
      </c>
    </row>
    <row r="79" spans="1:18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518020.99</v>
      </c>
      <c r="K79" s="101">
        <f>บึงกาฬ!AJ69</f>
        <v>542834.99</v>
      </c>
      <c r="L79" s="101">
        <f>บึงกาฬ!AK69</f>
        <v>430099.45</v>
      </c>
      <c r="M79" s="101">
        <f>บึงกาฬ!AL69</f>
        <v>144979.78</v>
      </c>
      <c r="N79" s="98"/>
      <c r="O79" s="98"/>
      <c r="P79" s="98"/>
      <c r="Q79" s="90">
        <f t="shared" si="2"/>
        <v>285119.67000000004</v>
      </c>
      <c r="R79" s="91">
        <f t="shared" si="3"/>
        <v>85.89963051727581</v>
      </c>
    </row>
    <row r="80" spans="1:18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724736.88</v>
      </c>
      <c r="K80" s="101">
        <f>บึงกาฬ!AJ70</f>
        <v>474031.52999999997</v>
      </c>
      <c r="L80" s="101">
        <f>บึงกาฬ!AK70</f>
        <v>283201.84000000003</v>
      </c>
      <c r="M80" s="101">
        <f>บึงกาฬ!AL70</f>
        <v>263785.39</v>
      </c>
      <c r="N80" s="98"/>
      <c r="O80" s="98"/>
      <c r="P80" s="98"/>
      <c r="Q80" s="90">
        <f t="shared" si="2"/>
        <v>19416.450000000012</v>
      </c>
      <c r="R80" s="91">
        <f t="shared" si="3"/>
        <v>53.253448664911623</v>
      </c>
    </row>
    <row r="81" spans="1:18" s="109" customFormat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3444590.4699999997</v>
      </c>
      <c r="K81" s="106">
        <f>SUM(K75:K80)</f>
        <v>3296660.1599999997</v>
      </c>
      <c r="L81" s="106">
        <f>SUM(L75:L80)</f>
        <v>2022701.18</v>
      </c>
      <c r="M81" s="106">
        <f>SUM(M75:M80)</f>
        <v>930465.65</v>
      </c>
      <c r="N81" s="104">
        <v>5</v>
      </c>
      <c r="O81" s="104">
        <v>5</v>
      </c>
      <c r="P81" s="104">
        <f>N81-O81</f>
        <v>0</v>
      </c>
      <c r="Q81" s="107">
        <f t="shared" si="2"/>
        <v>1092235.5299999998</v>
      </c>
      <c r="R81" s="108">
        <f t="shared" si="3"/>
        <v>90.166325502607762</v>
      </c>
    </row>
    <row r="82" spans="1:18" s="109" customFormat="1" ht="25.2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34109967.010000005</v>
      </c>
      <c r="K82" s="122">
        <f t="shared" si="4"/>
        <v>27942718.249999996</v>
      </c>
      <c r="L82" s="121">
        <f t="shared" si="4"/>
        <v>22080760.299999997</v>
      </c>
      <c r="M82" s="121">
        <f t="shared" si="4"/>
        <v>24643278.16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-2562517.8600000031</v>
      </c>
      <c r="R82" s="108">
        <f t="shared" si="3"/>
        <v>88.317035641576368</v>
      </c>
    </row>
    <row r="83" spans="1:18" s="109" customFormat="1" ht="25.8" thickTop="1" thickBot="1" x14ac:dyDescent="0.75">
      <c r="A83" s="123"/>
      <c r="B83" s="124"/>
      <c r="C83" s="124"/>
      <c r="D83" s="124"/>
      <c r="E83" s="361" t="s">
        <v>266</v>
      </c>
      <c r="F83" s="362"/>
      <c r="G83" s="363"/>
      <c r="H83" s="125"/>
      <c r="I83" s="123"/>
      <c r="J83" s="126">
        <f>J82/O82</f>
        <v>559179.78704918036</v>
      </c>
      <c r="K83" s="127">
        <f>K82/O82</f>
        <v>458077.34836065565</v>
      </c>
      <c r="L83" s="126">
        <f>L82/O82</f>
        <v>361979.67704918026</v>
      </c>
      <c r="M83" s="126">
        <f>M82/O82</f>
        <v>403988.16655737703</v>
      </c>
      <c r="N83" s="124"/>
      <c r="O83" s="124"/>
      <c r="P83" s="124"/>
      <c r="Q83" s="90"/>
      <c r="R83" s="91"/>
    </row>
    <row r="84" spans="1:18" ht="25.2" thickTop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588</v>
      </c>
      <c r="H85" s="99">
        <v>4951</v>
      </c>
      <c r="I85" s="97">
        <v>4</v>
      </c>
      <c r="J85" s="100">
        <f>หนองบัวลำภู!F4</f>
        <v>717631.49</v>
      </c>
      <c r="K85" s="232">
        <f>หนองบัวลำภู!AB4</f>
        <v>818042.24</v>
      </c>
      <c r="L85" s="102">
        <f>หนองบัวลำภู!AC4</f>
        <v>363062.63</v>
      </c>
      <c r="M85" s="102">
        <f>หนองบัวลำภู!AD4</f>
        <v>33297939.32</v>
      </c>
      <c r="N85" s="98"/>
      <c r="O85" s="98"/>
      <c r="P85" s="98"/>
      <c r="Q85" s="90">
        <f t="shared" si="2"/>
        <v>-32934876.690000001</v>
      </c>
      <c r="R85" s="91">
        <f t="shared" si="3"/>
        <v>73.331171480508985</v>
      </c>
    </row>
    <row r="86" spans="1:18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589</v>
      </c>
      <c r="H86" s="99">
        <v>4392</v>
      </c>
      <c r="I86" s="97">
        <v>3</v>
      </c>
      <c r="J86" s="100">
        <f>หนองบัวลำภู!F5</f>
        <v>784484.71</v>
      </c>
      <c r="K86" s="232">
        <f>หนองบัวลำภู!AB5</f>
        <v>966855.7699999999</v>
      </c>
      <c r="L86" s="102">
        <f>หนองบัวลำภู!AC5</f>
        <v>311384.94</v>
      </c>
      <c r="M86" s="102">
        <f>หนองบัวลำภู!AD5</f>
        <v>456954.92</v>
      </c>
      <c r="N86" s="98"/>
      <c r="O86" s="98"/>
      <c r="P86" s="98"/>
      <c r="Q86" s="90">
        <f t="shared" si="2"/>
        <v>-145569.97999999998</v>
      </c>
      <c r="R86" s="91">
        <f t="shared" si="3"/>
        <v>70.898210382513668</v>
      </c>
    </row>
    <row r="87" spans="1:18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590</v>
      </c>
      <c r="H87" s="99">
        <v>5135</v>
      </c>
      <c r="I87" s="97">
        <v>4</v>
      </c>
      <c r="J87" s="100">
        <f>หนองบัวลำภู!F6</f>
        <v>750004.55</v>
      </c>
      <c r="K87" s="232">
        <f>หนองบัวลำภู!AB6</f>
        <v>820722.99</v>
      </c>
      <c r="L87" s="102">
        <f>หนองบัวลำภู!AC6</f>
        <v>468128.33999999997</v>
      </c>
      <c r="M87" s="102">
        <f>หนองบัวลำภู!AD6</f>
        <v>425469.08</v>
      </c>
      <c r="N87" s="98"/>
      <c r="O87" s="98"/>
      <c r="P87" s="98"/>
      <c r="Q87" s="90">
        <f t="shared" si="2"/>
        <v>42659.259999999951</v>
      </c>
      <c r="R87" s="91">
        <f t="shared" si="3"/>
        <v>91.164233690360263</v>
      </c>
    </row>
    <row r="88" spans="1:18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591</v>
      </c>
      <c r="H88" s="99">
        <v>7670</v>
      </c>
      <c r="I88" s="97">
        <v>5</v>
      </c>
      <c r="J88" s="100">
        <f>หนองบัวลำภู!F7</f>
        <v>790975.36</v>
      </c>
      <c r="K88" s="232">
        <f>หนองบัวลำภู!AB7</f>
        <v>872863.94000000006</v>
      </c>
      <c r="L88" s="102">
        <f>หนองบัวลำภู!AC7</f>
        <v>316921.99</v>
      </c>
      <c r="M88" s="102">
        <f>หนองบัวลำภู!AD7</f>
        <v>562919.91</v>
      </c>
      <c r="N88" s="98"/>
      <c r="O88" s="98"/>
      <c r="P88" s="98"/>
      <c r="Q88" s="90">
        <f t="shared" si="2"/>
        <v>-245997.92000000004</v>
      </c>
      <c r="R88" s="91">
        <f t="shared" si="3"/>
        <v>41.319685788787481</v>
      </c>
    </row>
    <row r="89" spans="1:18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592</v>
      </c>
      <c r="H89" s="99">
        <v>5043</v>
      </c>
      <c r="I89" s="97">
        <v>4</v>
      </c>
      <c r="J89" s="100">
        <f>หนองบัวลำภู!F8</f>
        <v>914286.09</v>
      </c>
      <c r="K89" s="232">
        <f>หนองบัวลำภู!AB8</f>
        <v>975282.22</v>
      </c>
      <c r="L89" s="102">
        <f>หนองบัวลำภู!AC8</f>
        <v>342934.51</v>
      </c>
      <c r="M89" s="102">
        <f>หนองบัวลำภู!AD8</f>
        <v>568763.37</v>
      </c>
      <c r="N89" s="98"/>
      <c r="O89" s="98"/>
      <c r="P89" s="98"/>
      <c r="Q89" s="90">
        <f t="shared" si="2"/>
        <v>-225828.86</v>
      </c>
      <c r="R89" s="91">
        <f t="shared" si="3"/>
        <v>68.002084076938331</v>
      </c>
    </row>
    <row r="90" spans="1:18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593</v>
      </c>
      <c r="H90" s="99">
        <v>1849</v>
      </c>
      <c r="I90" s="97">
        <v>2</v>
      </c>
      <c r="J90" s="100">
        <f>หนองบัวลำภู!F9</f>
        <v>461612.58</v>
      </c>
      <c r="K90" s="232">
        <f>หนองบัวลำภู!AB9</f>
        <v>526548.71000000008</v>
      </c>
      <c r="L90" s="102">
        <f>หนองบัวลำภู!AC9</f>
        <v>96738.49</v>
      </c>
      <c r="M90" s="102">
        <f>หนองบัวลำภู!AD9</f>
        <v>413261.95999999996</v>
      </c>
      <c r="N90" s="98"/>
      <c r="O90" s="98"/>
      <c r="P90" s="98"/>
      <c r="Q90" s="90">
        <f t="shared" si="2"/>
        <v>-316523.46999999997</v>
      </c>
      <c r="R90" s="91">
        <f t="shared" si="3"/>
        <v>52.319356408869659</v>
      </c>
    </row>
    <row r="91" spans="1:18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594</v>
      </c>
      <c r="H91" s="99">
        <v>7078</v>
      </c>
      <c r="I91" s="97">
        <v>5</v>
      </c>
      <c r="J91" s="100">
        <f>หนองบัวลำภู!F10</f>
        <v>913386.76</v>
      </c>
      <c r="K91" s="101">
        <f>หนองบัวลำภู!AB10</f>
        <v>1159569.6299999999</v>
      </c>
      <c r="L91" s="102">
        <f>หนองบัวลำภู!AC10</f>
        <v>400605.44</v>
      </c>
      <c r="M91" s="102">
        <f>หนองบัวลำภู!AD10</f>
        <v>165420.07</v>
      </c>
      <c r="N91" s="98"/>
      <c r="O91" s="98"/>
      <c r="P91" s="98"/>
      <c r="Q91" s="90">
        <f t="shared" si="2"/>
        <v>235185.37</v>
      </c>
      <c r="R91" s="91">
        <f t="shared" si="3"/>
        <v>56.598677592540263</v>
      </c>
    </row>
    <row r="92" spans="1:18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595</v>
      </c>
      <c r="H92" s="99">
        <v>2787</v>
      </c>
      <c r="I92" s="97">
        <v>2</v>
      </c>
      <c r="J92" s="100">
        <f>หนองบัวลำภู!F11</f>
        <v>573376.61</v>
      </c>
      <c r="K92" s="232">
        <f>หนองบัวลำภู!AB11</f>
        <v>595002.96</v>
      </c>
      <c r="L92" s="102">
        <f>หนองบัวลำภู!AC11</f>
        <v>229834.61</v>
      </c>
      <c r="M92" s="102">
        <f>หนองบัวลำภู!AD11</f>
        <v>544532.26</v>
      </c>
      <c r="N92" s="98"/>
      <c r="O92" s="98"/>
      <c r="P92" s="98"/>
      <c r="Q92" s="90">
        <f t="shared" si="2"/>
        <v>-314697.65000000002</v>
      </c>
      <c r="R92" s="91">
        <f t="shared" si="3"/>
        <v>82.466670254754206</v>
      </c>
    </row>
    <row r="93" spans="1:18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596</v>
      </c>
      <c r="H93" s="99">
        <v>4346</v>
      </c>
      <c r="I93" s="97">
        <v>3</v>
      </c>
      <c r="J93" s="100">
        <f>หนองบัวลำภู!F12</f>
        <v>963570.74</v>
      </c>
      <c r="K93" s="101">
        <f>หนองบัวลำภู!AB12</f>
        <v>1189289.3</v>
      </c>
      <c r="L93" s="102">
        <f>หนองบัวลำภู!AC12</f>
        <v>324281.36</v>
      </c>
      <c r="M93" s="102">
        <f>หนองบัวลำภู!AD12</f>
        <v>327986.53999999998</v>
      </c>
      <c r="N93" s="98"/>
      <c r="O93" s="98"/>
      <c r="P93" s="98"/>
      <c r="Q93" s="90">
        <f t="shared" si="2"/>
        <v>-3705.179999999993</v>
      </c>
      <c r="R93" s="91">
        <f t="shared" si="3"/>
        <v>74.616051541647494</v>
      </c>
    </row>
    <row r="94" spans="1:18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597</v>
      </c>
      <c r="H94" s="99">
        <v>2971</v>
      </c>
      <c r="I94" s="97">
        <v>2</v>
      </c>
      <c r="J94" s="100">
        <f>หนองบัวลำภู!F13</f>
        <v>262285.40000000002</v>
      </c>
      <c r="K94" s="101">
        <f>หนองบัวลำภู!AB13</f>
        <v>291974.47000000003</v>
      </c>
      <c r="L94" s="102">
        <f>หนองบัวลำภู!AC13</f>
        <v>102880</v>
      </c>
      <c r="M94" s="102">
        <f>หนองบัวลำภู!AD13</f>
        <v>436623.31</v>
      </c>
      <c r="N94" s="98"/>
      <c r="O94" s="98"/>
      <c r="P94" s="98"/>
      <c r="Q94" s="90">
        <f t="shared" si="2"/>
        <v>-333743.31</v>
      </c>
      <c r="R94" s="91">
        <f t="shared" si="3"/>
        <v>34.628071356445638</v>
      </c>
    </row>
    <row r="95" spans="1:18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598</v>
      </c>
      <c r="H95" s="99">
        <v>2720</v>
      </c>
      <c r="I95" s="97">
        <v>2</v>
      </c>
      <c r="J95" s="100">
        <f>หนองบัวลำภู!F14</f>
        <v>405914.17</v>
      </c>
      <c r="K95" s="101">
        <f>หนองบัวลำภู!AB14</f>
        <v>481440.79</v>
      </c>
      <c r="L95" s="102">
        <f>หนองบัวลำภู!AC14</f>
        <v>263866.77</v>
      </c>
      <c r="M95" s="102">
        <f>หนองบัวลำภู!AD14</f>
        <v>165503.35999999999</v>
      </c>
      <c r="N95" s="98"/>
      <c r="O95" s="98"/>
      <c r="P95" s="98"/>
      <c r="Q95" s="90">
        <f t="shared" si="2"/>
        <v>98363.410000000033</v>
      </c>
      <c r="R95" s="91">
        <f t="shared" si="3"/>
        <v>97.00984191176471</v>
      </c>
    </row>
    <row r="96" spans="1:18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599</v>
      </c>
      <c r="H96" s="99">
        <v>4608</v>
      </c>
      <c r="I96" s="97">
        <v>4</v>
      </c>
      <c r="J96" s="100">
        <f>หนองบัวลำภู!F15</f>
        <v>994392.89</v>
      </c>
      <c r="K96" s="232">
        <f>หนองบัวลำภู!AB15</f>
        <v>1080720.4099999999</v>
      </c>
      <c r="L96" s="102">
        <f>หนองบัวลำภู!AC15</f>
        <v>320144.2</v>
      </c>
      <c r="M96" s="102">
        <f>หนองบัวลำภู!AD15</f>
        <v>320596.40999999997</v>
      </c>
      <c r="N96" s="98"/>
      <c r="O96" s="98"/>
      <c r="P96" s="98"/>
      <c r="Q96" s="90">
        <f t="shared" si="2"/>
        <v>-452.20999999996275</v>
      </c>
      <c r="R96" s="91">
        <f t="shared" si="3"/>
        <v>69.47573784722222</v>
      </c>
    </row>
    <row r="97" spans="1:18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600</v>
      </c>
      <c r="H97" s="99">
        <v>4866</v>
      </c>
      <c r="I97" s="97">
        <v>4</v>
      </c>
      <c r="J97" s="100">
        <f>หนองบัวลำภู!F16</f>
        <v>821019.45</v>
      </c>
      <c r="K97" s="101">
        <f>หนองบัวลำภู!AB16</f>
        <v>921744.17999999993</v>
      </c>
      <c r="L97" s="102">
        <f>หนองบัวลำภู!AC16</f>
        <v>242515.37</v>
      </c>
      <c r="M97" s="102">
        <f>หนองบัวลำภู!AD16</f>
        <v>477042.58999999997</v>
      </c>
      <c r="N97" s="98"/>
      <c r="O97" s="98"/>
      <c r="P97" s="98"/>
      <c r="Q97" s="90">
        <f t="shared" si="2"/>
        <v>-234527.21999999997</v>
      </c>
      <c r="R97" s="91">
        <f t="shared" si="3"/>
        <v>49.838752568845045</v>
      </c>
    </row>
    <row r="98" spans="1:18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601</v>
      </c>
      <c r="H98" s="99">
        <v>3427</v>
      </c>
      <c r="I98" s="97">
        <v>3</v>
      </c>
      <c r="J98" s="100">
        <f>หนองบัวลำภู!F17</f>
        <v>1271304.1399999999</v>
      </c>
      <c r="K98" s="101">
        <f>หนองบัวลำภู!AB17</f>
        <v>1354647.92</v>
      </c>
      <c r="L98" s="102">
        <f>หนองบัวลำภู!AC17</f>
        <v>371323.54</v>
      </c>
      <c r="M98" s="102">
        <f>หนองบัวลำภู!AD17</f>
        <v>456168.14999999997</v>
      </c>
      <c r="N98" s="98"/>
      <c r="O98" s="98"/>
      <c r="P98" s="98"/>
      <c r="Q98" s="90">
        <f t="shared" si="2"/>
        <v>-84844.609999999986</v>
      </c>
      <c r="R98" s="91">
        <f t="shared" si="3"/>
        <v>108.35236066530493</v>
      </c>
    </row>
    <row r="99" spans="1:18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602</v>
      </c>
      <c r="H99" s="99">
        <v>5652</v>
      </c>
      <c r="I99" s="97">
        <v>4</v>
      </c>
      <c r="J99" s="100">
        <f>หนองบัวลำภู!F18</f>
        <v>942358.52</v>
      </c>
      <c r="K99" s="101">
        <f>หนองบัวลำภู!AB18</f>
        <v>991860</v>
      </c>
      <c r="L99" s="102">
        <f>หนองบัวลำภู!AC18</f>
        <v>328943.33</v>
      </c>
      <c r="M99" s="102">
        <f>หนองบัวลำภู!AD18</f>
        <v>451712.1</v>
      </c>
      <c r="N99" s="98"/>
      <c r="O99" s="98"/>
      <c r="P99" s="98"/>
      <c r="Q99" s="90">
        <f t="shared" si="2"/>
        <v>-122768.76999999996</v>
      </c>
      <c r="R99" s="91">
        <f t="shared" si="3"/>
        <v>58.199456829440912</v>
      </c>
    </row>
    <row r="100" spans="1:18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603</v>
      </c>
      <c r="H100" s="99">
        <v>3912</v>
      </c>
      <c r="I100" s="97">
        <v>3</v>
      </c>
      <c r="J100" s="100">
        <f>หนองบัวลำภู!F19</f>
        <v>754660.99</v>
      </c>
      <c r="K100" s="232">
        <f>หนองบัวลำภู!AB19</f>
        <v>847691.7699999999</v>
      </c>
      <c r="L100" s="102">
        <f>หนองบัวลำภู!AC19</f>
        <v>609132.49</v>
      </c>
      <c r="M100" s="102">
        <f>หนองบัวลำภู!AD19</f>
        <v>585043.9</v>
      </c>
      <c r="N100" s="98"/>
      <c r="O100" s="98"/>
      <c r="P100" s="98"/>
      <c r="Q100" s="90">
        <f t="shared" si="2"/>
        <v>24088.589999999967</v>
      </c>
      <c r="R100" s="91">
        <f t="shared" si="3"/>
        <v>155.70871421267893</v>
      </c>
    </row>
    <row r="101" spans="1:18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604</v>
      </c>
      <c r="H101" s="99">
        <v>2731</v>
      </c>
      <c r="I101" s="97">
        <v>2</v>
      </c>
      <c r="J101" s="100">
        <f>หนองบัวลำภู!F20</f>
        <v>931461.58</v>
      </c>
      <c r="K101" s="232">
        <f>หนองบัวลำภู!AB20</f>
        <v>980971.41999999993</v>
      </c>
      <c r="L101" s="102">
        <f>หนองบัวลำภู!AC20</f>
        <v>262200.77</v>
      </c>
      <c r="M101" s="102">
        <f>หนองบัวลำภู!AD20</f>
        <v>567542.34000000008</v>
      </c>
      <c r="N101" s="98"/>
      <c r="O101" s="98"/>
      <c r="P101" s="98"/>
      <c r="Q101" s="90">
        <f t="shared" si="2"/>
        <v>-305341.57000000007</v>
      </c>
      <c r="R101" s="91">
        <f t="shared" si="3"/>
        <v>96.009069937751747</v>
      </c>
    </row>
    <row r="102" spans="1:18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605</v>
      </c>
      <c r="H102" s="99">
        <v>2945</v>
      </c>
      <c r="I102" s="97">
        <v>2</v>
      </c>
      <c r="J102" s="100">
        <f>หนองบัวลำภู!F21</f>
        <v>575876.77</v>
      </c>
      <c r="K102" s="101">
        <f>หนองบัวลำภู!AB21</f>
        <v>621687.01</v>
      </c>
      <c r="L102" s="102">
        <f>หนองบัวลำภู!AC21</f>
        <v>336023.75</v>
      </c>
      <c r="M102" s="102">
        <f>หนองบัวลำภู!AD21</f>
        <v>376512</v>
      </c>
      <c r="N102" s="98"/>
      <c r="O102" s="98"/>
      <c r="P102" s="98"/>
      <c r="Q102" s="90">
        <f t="shared" si="2"/>
        <v>-40488.25</v>
      </c>
      <c r="R102" s="91">
        <f t="shared" si="3"/>
        <v>114.09974533106961</v>
      </c>
    </row>
    <row r="103" spans="1:18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606</v>
      </c>
      <c r="H103" s="99">
        <v>3678</v>
      </c>
      <c r="I103" s="97">
        <v>3</v>
      </c>
      <c r="J103" s="100">
        <f>หนองบัวลำภู!F22</f>
        <v>839177.39</v>
      </c>
      <c r="K103" s="232">
        <f>หนองบัวลำภู!AB22</f>
        <v>884774.87</v>
      </c>
      <c r="L103" s="102">
        <f>หนองบัวลำภู!AC22</f>
        <v>293805</v>
      </c>
      <c r="M103" s="102">
        <f>หนองบัวลำภู!AD22</f>
        <v>416245.37</v>
      </c>
      <c r="N103" s="98"/>
      <c r="O103" s="98"/>
      <c r="P103" s="98"/>
      <c r="Q103" s="90">
        <f t="shared" si="2"/>
        <v>-122440.37</v>
      </c>
      <c r="R103" s="91">
        <f t="shared" si="3"/>
        <v>79.881729200652529</v>
      </c>
    </row>
    <row r="104" spans="1:18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607</v>
      </c>
      <c r="H104" s="99">
        <v>4213</v>
      </c>
      <c r="I104" s="97">
        <v>3</v>
      </c>
      <c r="J104" s="100">
        <f>หนองบัวลำภู!F23</f>
        <v>1534753.42</v>
      </c>
      <c r="K104" s="101">
        <f>หนองบัวลำภู!AB23</f>
        <v>1579082.81</v>
      </c>
      <c r="L104" s="102">
        <f>หนองบัวลำภู!AC23</f>
        <v>228295.8</v>
      </c>
      <c r="M104" s="102">
        <f>หนองบัวลำภู!AD23</f>
        <v>383467.06000000006</v>
      </c>
      <c r="N104" s="98"/>
      <c r="O104" s="98"/>
      <c r="P104" s="98"/>
      <c r="Q104" s="90">
        <f t="shared" si="2"/>
        <v>-155171.26000000007</v>
      </c>
      <c r="R104" s="91">
        <f t="shared" si="3"/>
        <v>54.188416805126984</v>
      </c>
    </row>
    <row r="105" spans="1:18" s="109" customFormat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16202533.609999999</v>
      </c>
      <c r="K105" s="106">
        <f>SUM(K84:K104)</f>
        <v>17960773.409999996</v>
      </c>
      <c r="L105" s="106">
        <f>SUM(L84:L104)</f>
        <v>6213023.330000001</v>
      </c>
      <c r="M105" s="106">
        <f>SUM(M84:M104)</f>
        <v>41399704.019999996</v>
      </c>
      <c r="N105" s="104">
        <v>20</v>
      </c>
      <c r="O105" s="104">
        <v>20</v>
      </c>
      <c r="P105" s="104">
        <f>N105-O105</f>
        <v>0</v>
      </c>
      <c r="Q105" s="107">
        <f t="shared" si="2"/>
        <v>-35186680.689999998</v>
      </c>
      <c r="R105" s="108">
        <f>L105/H105</f>
        <v>73.116757243392115</v>
      </c>
    </row>
    <row r="106" spans="1:18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608</v>
      </c>
      <c r="H107" s="99">
        <v>7384</v>
      </c>
      <c r="I107" s="97">
        <v>5</v>
      </c>
      <c r="J107" s="100">
        <f>หนองบัวลำภู!F24</f>
        <v>1532359.06</v>
      </c>
      <c r="K107" s="101">
        <f>หนองบัวลำภู!AB24</f>
        <v>1639589.7</v>
      </c>
      <c r="L107" s="102">
        <f>หนองบัวลำภู!AC24</f>
        <v>1544429.27</v>
      </c>
      <c r="M107" s="102">
        <f>หนองบัวลำภู!AD24</f>
        <v>332500.18999999994</v>
      </c>
      <c r="N107" s="98"/>
      <c r="O107" s="98"/>
      <c r="P107" s="98"/>
      <c r="Q107" s="90">
        <f t="shared" si="2"/>
        <v>1211929.08</v>
      </c>
      <c r="R107" s="91">
        <f t="shared" si="3"/>
        <v>209.15889355362947</v>
      </c>
    </row>
    <row r="108" spans="1:18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609</v>
      </c>
      <c r="H108" s="99">
        <v>4311</v>
      </c>
      <c r="I108" s="97">
        <v>3</v>
      </c>
      <c r="J108" s="100">
        <f>หนองบัวลำภู!F25</f>
        <v>307030.51</v>
      </c>
      <c r="K108" s="100">
        <f>หนองบัวลำภู!AB25</f>
        <v>426457.84</v>
      </c>
      <c r="L108" s="102">
        <f>หนองบัวลำภู!AC25</f>
        <v>511745.91000000003</v>
      </c>
      <c r="M108" s="102">
        <f>หนองบัวลำภู!AD25</f>
        <v>1044053.39</v>
      </c>
      <c r="N108" s="98"/>
      <c r="O108" s="98"/>
      <c r="P108" s="98"/>
      <c r="Q108" s="90">
        <f t="shared" si="2"/>
        <v>-532307.48</v>
      </c>
      <c r="R108" s="91">
        <f t="shared" si="3"/>
        <v>118.70700765483647</v>
      </c>
    </row>
    <row r="109" spans="1:18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610</v>
      </c>
      <c r="H109" s="99">
        <v>7424</v>
      </c>
      <c r="I109" s="97">
        <v>5</v>
      </c>
      <c r="J109" s="100">
        <f>หนองบัวลำภู!F26</f>
        <v>837768.04</v>
      </c>
      <c r="K109" s="101">
        <f>หนองบัวลำภู!AB26</f>
        <v>894426.72</v>
      </c>
      <c r="L109" s="102">
        <f>หนองบัวลำภู!AC26</f>
        <v>815481.49</v>
      </c>
      <c r="M109" s="102">
        <f>หนองบัวลำภู!AD26</f>
        <v>462787.95</v>
      </c>
      <c r="N109" s="98"/>
      <c r="O109" s="98"/>
      <c r="P109" s="98"/>
      <c r="Q109" s="90">
        <f t="shared" si="2"/>
        <v>352693.54</v>
      </c>
      <c r="R109" s="91">
        <f t="shared" si="3"/>
        <v>109.84395070043104</v>
      </c>
    </row>
    <row r="110" spans="1:18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611</v>
      </c>
      <c r="H110" s="99">
        <v>4841</v>
      </c>
      <c r="I110" s="97">
        <v>4</v>
      </c>
      <c r="J110" s="100">
        <f>หนองบัวลำภู!F27</f>
        <v>749195.9</v>
      </c>
      <c r="K110" s="101">
        <f>หนองบัวลำภู!AB27</f>
        <v>815065.27</v>
      </c>
      <c r="L110" s="102">
        <f>หนองบัวลำภู!AC27</f>
        <v>713598.52</v>
      </c>
      <c r="M110" s="102">
        <f>หนองบัวลำภู!AD27</f>
        <v>650699.41999999993</v>
      </c>
      <c r="N110" s="98"/>
      <c r="O110" s="98"/>
      <c r="P110" s="98"/>
      <c r="Q110" s="90">
        <f t="shared" si="2"/>
        <v>62899.100000000093</v>
      </c>
      <c r="R110" s="91">
        <f t="shared" si="3"/>
        <v>147.40725469944226</v>
      </c>
    </row>
    <row r="111" spans="1:18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612</v>
      </c>
      <c r="H111" s="99">
        <v>3165</v>
      </c>
      <c r="I111" s="97">
        <v>3</v>
      </c>
      <c r="J111" s="100">
        <f>หนองบัวลำภู!F28</f>
        <v>633732.71</v>
      </c>
      <c r="K111" s="101">
        <f>หนองบัวลำภู!AB28</f>
        <v>672325.35</v>
      </c>
      <c r="L111" s="102">
        <f>หนองบัวลำภู!AC28</f>
        <v>724718.84000000008</v>
      </c>
      <c r="M111" s="102">
        <f>หนองบัวลำภู!AD28</f>
        <v>672435.5</v>
      </c>
      <c r="N111" s="98"/>
      <c r="O111" s="98"/>
      <c r="P111" s="98"/>
      <c r="Q111" s="90">
        <f t="shared" si="2"/>
        <v>52283.340000000084</v>
      </c>
      <c r="R111" s="91">
        <f t="shared" si="3"/>
        <v>228.97909636650871</v>
      </c>
    </row>
    <row r="112" spans="1:18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613</v>
      </c>
      <c r="H112" s="99">
        <v>3662</v>
      </c>
      <c r="I112" s="97">
        <v>3</v>
      </c>
      <c r="J112" s="100">
        <f>หนองบัวลำภู!F29</f>
        <v>425014.86</v>
      </c>
      <c r="K112" s="101">
        <f>หนองบัวลำภู!AB29</f>
        <v>503417.51</v>
      </c>
      <c r="L112" s="102">
        <f>หนองบัวลำภู!AC29</f>
        <v>599896.53</v>
      </c>
      <c r="M112" s="102">
        <f>หนองบัวลำภู!AD29</f>
        <v>565982.94000000006</v>
      </c>
      <c r="N112" s="98"/>
      <c r="O112" s="98"/>
      <c r="P112" s="98"/>
      <c r="Q112" s="90">
        <f t="shared" si="2"/>
        <v>33913.589999999967</v>
      </c>
      <c r="R112" s="91">
        <f t="shared" si="3"/>
        <v>163.81663844893501</v>
      </c>
    </row>
    <row r="113" spans="1:18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614</v>
      </c>
      <c r="H113" s="99">
        <v>2860</v>
      </c>
      <c r="I113" s="97">
        <v>2</v>
      </c>
      <c r="J113" s="100">
        <f>หนองบัวลำภู!F30</f>
        <v>544537.69999999995</v>
      </c>
      <c r="K113" s="101">
        <f>หนองบัวลำภู!AB30</f>
        <v>701152.24</v>
      </c>
      <c r="L113" s="102">
        <f>หนองบัวลำภู!AC30</f>
        <v>375448.3</v>
      </c>
      <c r="M113" s="102">
        <f>หนองบัวลำภู!AD30</f>
        <v>408396.45</v>
      </c>
      <c r="N113" s="98"/>
      <c r="O113" s="98"/>
      <c r="P113" s="98"/>
      <c r="Q113" s="90">
        <f t="shared" si="2"/>
        <v>-32948.150000000023</v>
      </c>
      <c r="R113" s="91">
        <f t="shared" si="3"/>
        <v>131.27562937062936</v>
      </c>
    </row>
    <row r="114" spans="1:18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615</v>
      </c>
      <c r="H114" s="99">
        <v>6859</v>
      </c>
      <c r="I114" s="97">
        <v>5</v>
      </c>
      <c r="J114" s="100">
        <f>หนองบัวลำภู!F31</f>
        <v>822013.79</v>
      </c>
      <c r="K114" s="101">
        <f>หนองบัวลำภู!AB31</f>
        <v>862248.17</v>
      </c>
      <c r="L114" s="102">
        <f>หนองบัวลำภู!AC31</f>
        <v>772438.53</v>
      </c>
      <c r="M114" s="102">
        <f>หนองบัวลำภู!AD31</f>
        <v>268065.42</v>
      </c>
      <c r="N114" s="98"/>
      <c r="O114" s="98"/>
      <c r="P114" s="98"/>
      <c r="Q114" s="90">
        <f t="shared" si="2"/>
        <v>504373.11000000004</v>
      </c>
      <c r="R114" s="91">
        <f t="shared" si="3"/>
        <v>112.61678524566264</v>
      </c>
    </row>
    <row r="115" spans="1:18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616</v>
      </c>
      <c r="H115" s="99">
        <v>2919</v>
      </c>
      <c r="I115" s="97">
        <v>2</v>
      </c>
      <c r="J115" s="100">
        <f>หนองบัวลำภู!F32</f>
        <v>346115.06</v>
      </c>
      <c r="K115" s="101">
        <f>หนองบัวลำภู!AB32</f>
        <v>395765.26</v>
      </c>
      <c r="L115" s="102">
        <f>หนองบัวลำภู!AC32</f>
        <v>412785.76</v>
      </c>
      <c r="M115" s="102">
        <f>หนองบัวลำภู!AD32</f>
        <v>555657.30000000005</v>
      </c>
      <c r="N115" s="98"/>
      <c r="O115" s="98"/>
      <c r="P115" s="98"/>
      <c r="Q115" s="90">
        <f t="shared" si="2"/>
        <v>-142871.54000000004</v>
      </c>
      <c r="R115" s="91">
        <f t="shared" si="3"/>
        <v>141.41341555327168</v>
      </c>
    </row>
    <row r="116" spans="1:18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617</v>
      </c>
      <c r="H116" s="99">
        <v>5877</v>
      </c>
      <c r="I116" s="97">
        <v>4</v>
      </c>
      <c r="J116" s="100">
        <f>หนองบัวลำภู!F33</f>
        <v>307022.07</v>
      </c>
      <c r="K116" s="101">
        <f>หนองบัวลำภู!AB33</f>
        <v>452466.38</v>
      </c>
      <c r="L116" s="102">
        <f>หนองบัวลำภู!AC33</f>
        <v>727070.91</v>
      </c>
      <c r="M116" s="102">
        <f>หนองบัวลำภู!AD33</f>
        <v>362176.13</v>
      </c>
      <c r="N116" s="98"/>
      <c r="O116" s="98"/>
      <c r="P116" s="98"/>
      <c r="Q116" s="90">
        <f t="shared" si="2"/>
        <v>364894.78</v>
      </c>
      <c r="R116" s="91">
        <f t="shared" si="3"/>
        <v>123.71463501786626</v>
      </c>
    </row>
    <row r="117" spans="1:18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618</v>
      </c>
      <c r="H117" s="99">
        <v>5647</v>
      </c>
      <c r="I117" s="97">
        <v>4</v>
      </c>
      <c r="J117" s="100">
        <f>หนองบัวลำภู!F34</f>
        <v>837453.04</v>
      </c>
      <c r="K117" s="101">
        <f>หนองบัวลำภู!AB34</f>
        <v>891321.98</v>
      </c>
      <c r="L117" s="102">
        <f>หนองบัวลำภู!AC34</f>
        <v>777240.06</v>
      </c>
      <c r="M117" s="102">
        <f>หนองบัวลำภู!AD34</f>
        <v>569833.02</v>
      </c>
      <c r="N117" s="98"/>
      <c r="O117" s="98"/>
      <c r="P117" s="98"/>
      <c r="Q117" s="90">
        <f t="shared" si="2"/>
        <v>207407.04000000004</v>
      </c>
      <c r="R117" s="91">
        <f t="shared" si="3"/>
        <v>137.63769435098283</v>
      </c>
    </row>
    <row r="118" spans="1:18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619</v>
      </c>
      <c r="H118" s="99">
        <v>4300</v>
      </c>
      <c r="I118" s="97">
        <v>3</v>
      </c>
      <c r="J118" s="100">
        <f>หนองบัวลำภู!F35</f>
        <v>604175.22</v>
      </c>
      <c r="K118" s="101">
        <f>หนองบัวลำภู!AB35</f>
        <v>743931.03999999992</v>
      </c>
      <c r="L118" s="102">
        <f>หนองบัวลำภู!AC35</f>
        <v>516697.95</v>
      </c>
      <c r="M118" s="102">
        <f>หนองบัวลำภู!AD35</f>
        <v>515158.56999999995</v>
      </c>
      <c r="N118" s="98"/>
      <c r="O118" s="98"/>
      <c r="P118" s="98"/>
      <c r="Q118" s="90">
        <f t="shared" si="2"/>
        <v>1539.3800000000629</v>
      </c>
      <c r="R118" s="91">
        <f t="shared" si="3"/>
        <v>120.16231395348838</v>
      </c>
    </row>
    <row r="119" spans="1:18" s="109" customFormat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7946417.96</v>
      </c>
      <c r="K119" s="106">
        <f>SUM(K106:K118)</f>
        <v>8998167.459999999</v>
      </c>
      <c r="L119" s="106">
        <f>SUM(L106:L118)</f>
        <v>8491552.0700000003</v>
      </c>
      <c r="M119" s="106">
        <f>SUM(M106:M118)</f>
        <v>6407746.2800000012</v>
      </c>
      <c r="N119" s="104">
        <v>12</v>
      </c>
      <c r="O119" s="104">
        <v>12</v>
      </c>
      <c r="P119" s="104">
        <f>N119-O119</f>
        <v>0</v>
      </c>
      <c r="Q119" s="107">
        <f t="shared" si="2"/>
        <v>2083805.7899999991</v>
      </c>
      <c r="R119" s="108">
        <f>L119/H119</f>
        <v>143.31975341355974</v>
      </c>
    </row>
    <row r="120" spans="1:18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620</v>
      </c>
      <c r="H121" s="99">
        <v>1926</v>
      </c>
      <c r="I121" s="97">
        <v>2</v>
      </c>
      <c r="J121" s="100">
        <f>หนองบัวลำภู!F36</f>
        <v>282233.28000000003</v>
      </c>
      <c r="K121" s="101">
        <f>หนองบัวลำภู!AB36</f>
        <v>324234.12</v>
      </c>
      <c r="L121" s="102">
        <f>หนองบัวลำภู!AC36</f>
        <v>31442.41</v>
      </c>
      <c r="M121" s="102">
        <f>หนองบัวลำภู!AD36</f>
        <v>417408.26</v>
      </c>
      <c r="N121" s="98"/>
      <c r="O121" s="98"/>
      <c r="P121" s="98"/>
      <c r="Q121" s="90">
        <f t="shared" si="2"/>
        <v>-385965.85000000003</v>
      </c>
      <c r="R121" s="91">
        <f t="shared" si="3"/>
        <v>16.325238836967809</v>
      </c>
    </row>
    <row r="122" spans="1:18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621</v>
      </c>
      <c r="H122" s="99">
        <v>4146</v>
      </c>
      <c r="I122" s="97">
        <v>3</v>
      </c>
      <c r="J122" s="100">
        <f>หนองบัวลำภู!F37</f>
        <v>495262.09</v>
      </c>
      <c r="K122" s="101">
        <f>หนองบัวลำภู!AB37</f>
        <v>550827.33000000007</v>
      </c>
      <c r="L122" s="102">
        <f>หนองบัวลำภู!AC37</f>
        <v>54040.1</v>
      </c>
      <c r="M122" s="102">
        <f>หนองบัวลำภู!AD37</f>
        <v>63410.020000000004</v>
      </c>
      <c r="N122" s="98"/>
      <c r="O122" s="98"/>
      <c r="P122" s="98"/>
      <c r="Q122" s="90">
        <f t="shared" si="2"/>
        <v>-9369.9200000000055</v>
      </c>
      <c r="R122" s="91">
        <f t="shared" si="3"/>
        <v>13.034273999035214</v>
      </c>
    </row>
    <row r="123" spans="1:18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622</v>
      </c>
      <c r="H123" s="99">
        <v>1218</v>
      </c>
      <c r="I123" s="97">
        <v>1</v>
      </c>
      <c r="J123" s="100">
        <f>หนองบัวลำภู!F38</f>
        <v>354236.34</v>
      </c>
      <c r="K123" s="101">
        <f>หนองบัวลำภู!AB38</f>
        <v>371591.39</v>
      </c>
      <c r="L123" s="102">
        <f>หนองบัวลำภู!AC38</f>
        <v>75225.7</v>
      </c>
      <c r="M123" s="102">
        <f>หนองบัวลำภู!AD38</f>
        <v>107283.89</v>
      </c>
      <c r="N123" s="98"/>
      <c r="O123" s="98"/>
      <c r="P123" s="98"/>
      <c r="Q123" s="90">
        <f t="shared" si="2"/>
        <v>-32058.190000000002</v>
      </c>
      <c r="R123" s="91">
        <f t="shared" si="3"/>
        <v>61.761658456486039</v>
      </c>
    </row>
    <row r="124" spans="1:18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623</v>
      </c>
      <c r="H124" s="99">
        <v>5296</v>
      </c>
      <c r="I124" s="97">
        <v>4</v>
      </c>
      <c r="J124" s="100">
        <f>หนองบัวลำภู!F39</f>
        <v>1244147.22</v>
      </c>
      <c r="K124" s="101">
        <f>หนองบัวลำภู!AB39</f>
        <v>1351484.39</v>
      </c>
      <c r="L124" s="102">
        <f>หนองบัวลำภู!AC39</f>
        <v>355274.05</v>
      </c>
      <c r="M124" s="102">
        <f>หนองบัวลำภู!AD39</f>
        <v>141023.21</v>
      </c>
      <c r="N124" s="98"/>
      <c r="O124" s="98"/>
      <c r="P124" s="98"/>
      <c r="Q124" s="90">
        <f t="shared" si="2"/>
        <v>214250.84</v>
      </c>
      <c r="R124" s="91">
        <f t="shared" si="3"/>
        <v>67.083468655589115</v>
      </c>
    </row>
    <row r="125" spans="1:18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624</v>
      </c>
      <c r="H125" s="99">
        <v>3642</v>
      </c>
      <c r="I125" s="97">
        <v>3</v>
      </c>
      <c r="J125" s="100">
        <f>หนองบัวลำภู!F40</f>
        <v>960659.82</v>
      </c>
      <c r="K125" s="101">
        <f>หนองบัวลำภู!AB40</f>
        <v>1077834.27</v>
      </c>
      <c r="L125" s="102">
        <f>หนองบัวลำภู!AC40</f>
        <v>129563.32</v>
      </c>
      <c r="M125" s="102">
        <f>หนองบัวลำภู!AD40</f>
        <v>111810.49</v>
      </c>
      <c r="N125" s="98"/>
      <c r="O125" s="98"/>
      <c r="P125" s="98"/>
      <c r="Q125" s="90">
        <f t="shared" si="2"/>
        <v>17752.830000000002</v>
      </c>
      <c r="R125" s="91">
        <f t="shared" si="3"/>
        <v>35.57477210323998</v>
      </c>
    </row>
    <row r="126" spans="1:18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625</v>
      </c>
      <c r="H126" s="99">
        <v>3621</v>
      </c>
      <c r="I126" s="97">
        <v>3</v>
      </c>
      <c r="J126" s="100">
        <f>หนองบัวลำภู!F41</f>
        <v>912571.68</v>
      </c>
      <c r="K126" s="101">
        <f>หนองบัวลำภู!AB41</f>
        <v>1025056.0700000001</v>
      </c>
      <c r="L126" s="102">
        <f>หนองบัวลำภู!AC41</f>
        <v>71631.399999999994</v>
      </c>
      <c r="M126" s="102">
        <f>หนองบัวลำภู!AD41</f>
        <v>167896.52</v>
      </c>
      <c r="N126" s="98"/>
      <c r="O126" s="98"/>
      <c r="P126" s="98"/>
      <c r="Q126" s="90">
        <f t="shared" si="2"/>
        <v>-96265.12</v>
      </c>
      <c r="R126" s="91">
        <f t="shared" si="3"/>
        <v>19.782214857774093</v>
      </c>
    </row>
    <row r="127" spans="1:18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626</v>
      </c>
      <c r="H127" s="99">
        <v>1853</v>
      </c>
      <c r="I127" s="97">
        <v>2</v>
      </c>
      <c r="J127" s="100">
        <f>หนองบัวลำภู!F42</f>
        <v>475042.31</v>
      </c>
      <c r="K127" s="101">
        <f>หนองบัวลำภู!AB42</f>
        <v>546097.88</v>
      </c>
      <c r="L127" s="102">
        <f>หนองบัวลำภู!AC42</f>
        <v>78195.429999999993</v>
      </c>
      <c r="M127" s="102">
        <f>หนองบัวลำภู!AD42</f>
        <v>105482.25</v>
      </c>
      <c r="N127" s="98"/>
      <c r="O127" s="98"/>
      <c r="P127" s="98"/>
      <c r="Q127" s="90">
        <f t="shared" si="2"/>
        <v>-27286.820000000007</v>
      </c>
      <c r="R127" s="91">
        <f t="shared" si="3"/>
        <v>42.199368591473281</v>
      </c>
    </row>
    <row r="128" spans="1:18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627</v>
      </c>
      <c r="H128" s="99">
        <v>1606</v>
      </c>
      <c r="I128" s="97">
        <v>2</v>
      </c>
      <c r="J128" s="100">
        <f>หนองบัวลำภู!F43</f>
        <v>463591.92</v>
      </c>
      <c r="K128" s="101">
        <f>หนองบัวลำภู!AB43</f>
        <v>507961.64</v>
      </c>
      <c r="L128" s="102">
        <f>หนองบัวลำภู!AC43</f>
        <v>21170.51</v>
      </c>
      <c r="M128" s="102">
        <f>หนองบัวลำภู!AD43</f>
        <v>103374.54000000001</v>
      </c>
      <c r="N128" s="98"/>
      <c r="O128" s="98"/>
      <c r="P128" s="98"/>
      <c r="Q128" s="90">
        <f t="shared" si="2"/>
        <v>-82204.030000000013</v>
      </c>
      <c r="R128" s="91">
        <f t="shared" si="3"/>
        <v>13.182135740971356</v>
      </c>
    </row>
    <row r="129" spans="1:18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628</v>
      </c>
      <c r="H129" s="99">
        <v>4293</v>
      </c>
      <c r="I129" s="97">
        <v>3</v>
      </c>
      <c r="J129" s="100">
        <f>หนองบัวลำภู!F44</f>
        <v>714738.48</v>
      </c>
      <c r="K129" s="101">
        <f>หนองบัวลำภู!AB44</f>
        <v>833911.82</v>
      </c>
      <c r="L129" s="102">
        <f>หนองบัวลำภู!AC44</f>
        <v>59626</v>
      </c>
      <c r="M129" s="102">
        <f>หนองบัวลำภู!AD44</f>
        <v>58977.74</v>
      </c>
      <c r="N129" s="98"/>
      <c r="O129" s="98"/>
      <c r="P129" s="98"/>
      <c r="Q129" s="90">
        <f t="shared" si="2"/>
        <v>648.26000000000204</v>
      </c>
      <c r="R129" s="91">
        <f t="shared" si="3"/>
        <v>13.889121826228745</v>
      </c>
    </row>
    <row r="130" spans="1:18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629</v>
      </c>
      <c r="H130" s="99">
        <v>2536</v>
      </c>
      <c r="I130" s="97">
        <v>2</v>
      </c>
      <c r="J130" s="100">
        <f>หนองบัวลำภู!F45</f>
        <v>414328.54</v>
      </c>
      <c r="K130" s="101">
        <f>หนองบัวลำภู!AB45</f>
        <v>449712.83999999997</v>
      </c>
      <c r="L130" s="102">
        <f>หนองบัวลำภู!AC45</f>
        <v>64125.3</v>
      </c>
      <c r="M130" s="102">
        <f>หนองบัวลำภู!AD45</f>
        <v>114444.41</v>
      </c>
      <c r="N130" s="98"/>
      <c r="O130" s="98"/>
      <c r="P130" s="98"/>
      <c r="Q130" s="90">
        <f t="shared" si="2"/>
        <v>-50319.11</v>
      </c>
      <c r="R130" s="91">
        <f t="shared" si="3"/>
        <v>25.286001577287067</v>
      </c>
    </row>
    <row r="131" spans="1:18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630</v>
      </c>
      <c r="H131" s="99">
        <v>3568</v>
      </c>
      <c r="I131" s="97">
        <v>3</v>
      </c>
      <c r="J131" s="100">
        <f>หนองบัวลำภู!F46</f>
        <v>181533.04</v>
      </c>
      <c r="K131" s="101">
        <f>หนองบัวลำภู!AB46</f>
        <v>345419.33999999997</v>
      </c>
      <c r="L131" s="102">
        <f>หนองบัวลำภู!AC46</f>
        <v>148518.51</v>
      </c>
      <c r="M131" s="102">
        <f>หนองบัวลำภู!AD46</f>
        <v>88253.05</v>
      </c>
      <c r="N131" s="98"/>
      <c r="O131" s="98"/>
      <c r="P131" s="98"/>
      <c r="Q131" s="90">
        <f t="shared" si="2"/>
        <v>60265.460000000006</v>
      </c>
      <c r="R131" s="91">
        <f t="shared" si="3"/>
        <v>41.625142937219735</v>
      </c>
    </row>
    <row r="132" spans="1:18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631</v>
      </c>
      <c r="H132" s="99">
        <v>2724</v>
      </c>
      <c r="I132" s="97">
        <v>2</v>
      </c>
      <c r="J132" s="100">
        <f>หนองบัวลำภู!F47</f>
        <v>99450.17</v>
      </c>
      <c r="K132" s="101">
        <f>หนองบัวลำภู!AB47</f>
        <v>328518.67</v>
      </c>
      <c r="L132" s="102">
        <f>หนองบัวลำภู!AC47</f>
        <v>450128.13</v>
      </c>
      <c r="M132" s="102">
        <f>หนองบัวลำภู!AD47</f>
        <v>183782.56</v>
      </c>
      <c r="N132" s="98"/>
      <c r="O132" s="98"/>
      <c r="P132" s="98"/>
      <c r="Q132" s="90">
        <f t="shared" si="2"/>
        <v>266345.57</v>
      </c>
      <c r="R132" s="91">
        <f t="shared" si="3"/>
        <v>165.24527533039648</v>
      </c>
    </row>
    <row r="133" spans="1:18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632</v>
      </c>
      <c r="H133" s="99">
        <v>1550</v>
      </c>
      <c r="I133" s="97">
        <v>2</v>
      </c>
      <c r="J133" s="100">
        <f>หนองบัวลำภู!F48</f>
        <v>353620.54</v>
      </c>
      <c r="K133" s="101">
        <f>หนองบัวลำภู!AB48</f>
        <v>450378.97</v>
      </c>
      <c r="L133" s="102">
        <f>หนองบัวลำภู!AC48</f>
        <v>209218.18</v>
      </c>
      <c r="M133" s="102">
        <f>หนองบัวลำภู!AD48</f>
        <v>314465.63</v>
      </c>
      <c r="N133" s="98"/>
      <c r="O133" s="98"/>
      <c r="P133" s="98"/>
      <c r="Q133" s="90">
        <f t="shared" si="2"/>
        <v>-105247.45000000001</v>
      </c>
      <c r="R133" s="91">
        <f t="shared" si="3"/>
        <v>134.97947096774192</v>
      </c>
    </row>
    <row r="134" spans="1:18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633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หนองบัวลำภู!AB49</f>
        <v>632002.30000000005</v>
      </c>
      <c r="L134" s="102">
        <f>หนองบัวลำภู!AC49</f>
        <v>13023.47</v>
      </c>
      <c r="M134" s="102">
        <f>หนองบัวลำภู!AD49</f>
        <v>261702.46</v>
      </c>
      <c r="N134" s="98"/>
      <c r="O134" s="98"/>
      <c r="P134" s="98"/>
      <c r="Q134" s="90">
        <f t="shared" si="2"/>
        <v>-248678.99</v>
      </c>
      <c r="R134" s="91">
        <f t="shared" si="3"/>
        <v>5.5466226575809197</v>
      </c>
    </row>
    <row r="135" spans="1:18" s="109" customFormat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7573746.2399999984</v>
      </c>
      <c r="K135" s="106">
        <f>SUM(K120:K134)</f>
        <v>8795031.0299999993</v>
      </c>
      <c r="L135" s="106">
        <f>SUM(L120:L134)</f>
        <v>1761182.5100000002</v>
      </c>
      <c r="M135" s="106">
        <f>SUM(M120:M134)</f>
        <v>2239315.0300000003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-478132.52</v>
      </c>
      <c r="R135" s="108">
        <f>L135/H135</f>
        <v>43.672539737644762</v>
      </c>
    </row>
    <row r="136" spans="1:18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634</v>
      </c>
      <c r="H137" s="99">
        <v>5674</v>
      </c>
      <c r="I137" s="97">
        <v>4</v>
      </c>
      <c r="J137" s="100">
        <f>หนองบัวลำภู!F50</f>
        <v>958700.24</v>
      </c>
      <c r="K137" s="101">
        <f>หนองบัวลำภู!AB50</f>
        <v>972114.23</v>
      </c>
      <c r="L137" s="102">
        <f>หนองบัวลำภู!AC50</f>
        <v>1081467.99</v>
      </c>
      <c r="M137" s="102">
        <f>หนองบัวลำภู!AD50</f>
        <v>43704.240000000005</v>
      </c>
      <c r="N137" s="98"/>
      <c r="O137" s="98"/>
      <c r="P137" s="98"/>
      <c r="Q137" s="90">
        <f t="shared" si="5"/>
        <v>1037763.75</v>
      </c>
      <c r="R137" s="91">
        <f t="shared" ref="R137:R197" si="6">L137/H137</f>
        <v>190.6006327106098</v>
      </c>
    </row>
    <row r="138" spans="1:18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635</v>
      </c>
      <c r="H138" s="99">
        <v>5329</v>
      </c>
      <c r="I138" s="97">
        <v>4</v>
      </c>
      <c r="J138" s="100">
        <f>หนองบัวลำภู!F51</f>
        <v>1556592.34</v>
      </c>
      <c r="K138" s="101">
        <f>หนองบัวลำภู!AB51</f>
        <v>1662143</v>
      </c>
      <c r="L138" s="102">
        <f>หนองบัวลำภู!AC51</f>
        <v>1106366.81</v>
      </c>
      <c r="M138" s="102">
        <f>หนองบัวลำภู!AD51</f>
        <v>672754.35000000009</v>
      </c>
      <c r="N138" s="98"/>
      <c r="O138" s="98"/>
      <c r="P138" s="98"/>
      <c r="Q138" s="90">
        <f t="shared" si="5"/>
        <v>433612.45999999996</v>
      </c>
      <c r="R138" s="91">
        <f t="shared" si="6"/>
        <v>207.6124620003753</v>
      </c>
    </row>
    <row r="139" spans="1:18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636</v>
      </c>
      <c r="H139" s="99">
        <v>3741</v>
      </c>
      <c r="I139" s="97">
        <v>3</v>
      </c>
      <c r="J139" s="100">
        <f>หนองบัวลำภู!F52</f>
        <v>992764.39</v>
      </c>
      <c r="K139" s="101">
        <f>หนองบัวลำภู!AB52</f>
        <v>1048422.01</v>
      </c>
      <c r="L139" s="102">
        <f>หนองบัวลำภู!AC52</f>
        <v>669983.6</v>
      </c>
      <c r="M139" s="102">
        <f>หนองบัวลำภู!AD52</f>
        <v>738592.16999999993</v>
      </c>
      <c r="N139" s="98"/>
      <c r="O139" s="98"/>
      <c r="P139" s="98"/>
      <c r="Q139" s="90">
        <f t="shared" si="5"/>
        <v>-68608.569999999949</v>
      </c>
      <c r="R139" s="91">
        <f t="shared" si="6"/>
        <v>179.09211440791231</v>
      </c>
    </row>
    <row r="140" spans="1:18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637</v>
      </c>
      <c r="H140" s="99">
        <v>10085</v>
      </c>
      <c r="I140" s="97">
        <v>5</v>
      </c>
      <c r="J140" s="100">
        <f>หนองบัวลำภู!F53</f>
        <v>1194589.33</v>
      </c>
      <c r="K140" s="101">
        <f>หนองบัวลำภู!AB53</f>
        <v>1580158.78</v>
      </c>
      <c r="L140" s="102">
        <f>หนองบัวลำภู!AC53</f>
        <v>1361762.0299999998</v>
      </c>
      <c r="M140" s="102">
        <f>หนองบัวลำภู!AD53</f>
        <v>301017.34000000003</v>
      </c>
      <c r="N140" s="98"/>
      <c r="O140" s="98"/>
      <c r="P140" s="98"/>
      <c r="Q140" s="90">
        <f t="shared" si="5"/>
        <v>1060744.6899999997</v>
      </c>
      <c r="R140" s="91">
        <f t="shared" si="6"/>
        <v>135.02846108081306</v>
      </c>
    </row>
    <row r="141" spans="1:18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638</v>
      </c>
      <c r="H141" s="99">
        <v>1758</v>
      </c>
      <c r="I141" s="97">
        <v>2</v>
      </c>
      <c r="J141" s="100">
        <f>หนองบัวลำภู!F54</f>
        <v>858984.18</v>
      </c>
      <c r="K141" s="101">
        <f>หนองบัวลำภู!AB54</f>
        <v>873249.1100000001</v>
      </c>
      <c r="L141" s="102">
        <f>หนองบัวลำภู!AC54</f>
        <v>590867.24</v>
      </c>
      <c r="M141" s="102">
        <f>หนองบัวลำภู!AD54</f>
        <v>729182.14999999991</v>
      </c>
      <c r="N141" s="98"/>
      <c r="O141" s="98"/>
      <c r="P141" s="98"/>
      <c r="Q141" s="90">
        <f t="shared" si="5"/>
        <v>-138314.90999999992</v>
      </c>
      <c r="R141" s="91">
        <f t="shared" si="6"/>
        <v>336.10195676905573</v>
      </c>
    </row>
    <row r="142" spans="1:18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639</v>
      </c>
      <c r="H142" s="99">
        <v>3359</v>
      </c>
      <c r="I142" s="97">
        <v>3</v>
      </c>
      <c r="J142" s="100">
        <f>หนองบัวลำภู!F55</f>
        <v>628023.53</v>
      </c>
      <c r="K142" s="101">
        <f>หนองบัวลำภู!AB55</f>
        <v>711395.37</v>
      </c>
      <c r="L142" s="102">
        <f>หนองบัวลำภู!AC55</f>
        <v>983923.11</v>
      </c>
      <c r="M142" s="102">
        <f>หนองบัวลำภู!AD55</f>
        <v>380424.9</v>
      </c>
      <c r="N142" s="98"/>
      <c r="O142" s="98"/>
      <c r="P142" s="98"/>
      <c r="Q142" s="90">
        <f t="shared" si="5"/>
        <v>603498.21</v>
      </c>
      <c r="R142" s="91">
        <f t="shared" si="6"/>
        <v>292.92143792795474</v>
      </c>
    </row>
    <row r="143" spans="1:18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1404</v>
      </c>
      <c r="H143" s="99">
        <v>5691</v>
      </c>
      <c r="I143" s="97">
        <v>4</v>
      </c>
      <c r="J143" s="100">
        <f>หนองบัวลำภู!F56</f>
        <v>1416280.97</v>
      </c>
      <c r="K143" s="101">
        <f>หนองบัวลำภู!AB56</f>
        <v>1466306.15</v>
      </c>
      <c r="L143" s="102">
        <f>หนองบัวลำภู!AC56</f>
        <v>1471494.3</v>
      </c>
      <c r="M143" s="102">
        <f>หนองบัวลำภู!AD56</f>
        <v>612632.34</v>
      </c>
      <c r="N143" s="98"/>
      <c r="O143" s="98"/>
      <c r="P143" s="98"/>
      <c r="Q143" s="90">
        <f t="shared" si="5"/>
        <v>858861.96000000008</v>
      </c>
      <c r="R143" s="91">
        <f t="shared" si="6"/>
        <v>258.56515550869796</v>
      </c>
    </row>
    <row r="144" spans="1:18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641</v>
      </c>
      <c r="H144" s="99">
        <v>2989</v>
      </c>
      <c r="I144" s="97">
        <v>2</v>
      </c>
      <c r="J144" s="100">
        <f>หนองบัวลำภู!F57</f>
        <v>562063.28</v>
      </c>
      <c r="K144" s="101">
        <f>หนองบัวลำภู!AB57</f>
        <v>567771.07000000007</v>
      </c>
      <c r="L144" s="102">
        <f>หนองบัวลำภู!AC57</f>
        <v>626988.4</v>
      </c>
      <c r="M144" s="102">
        <f>หนองบัวลำภู!AD57</f>
        <v>494025.67</v>
      </c>
      <c r="N144" s="98"/>
      <c r="O144" s="98"/>
      <c r="P144" s="98"/>
      <c r="Q144" s="90">
        <f t="shared" si="5"/>
        <v>132962.73000000004</v>
      </c>
      <c r="R144" s="91">
        <f t="shared" si="6"/>
        <v>209.76527266644362</v>
      </c>
    </row>
    <row r="145" spans="1:18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642</v>
      </c>
      <c r="H145" s="99">
        <v>5028</v>
      </c>
      <c r="I145" s="97">
        <v>4</v>
      </c>
      <c r="J145" s="100">
        <f>หนองบัวลำภู!F58</f>
        <v>771993.44</v>
      </c>
      <c r="K145" s="101">
        <f>หนองบัวลำภู!AB58</f>
        <v>857070.28999999992</v>
      </c>
      <c r="L145" s="102">
        <f>หนองบัวลำภู!AC58</f>
        <v>1250224.7</v>
      </c>
      <c r="M145" s="102">
        <f>หนองบัวลำภู!AD58</f>
        <v>437817.99</v>
      </c>
      <c r="N145" s="98"/>
      <c r="O145" s="98"/>
      <c r="P145" s="98"/>
      <c r="Q145" s="90">
        <f t="shared" si="5"/>
        <v>812406.71</v>
      </c>
      <c r="R145" s="91">
        <f t="shared" si="6"/>
        <v>248.6524860779634</v>
      </c>
    </row>
    <row r="146" spans="1:18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643</v>
      </c>
      <c r="H146" s="99">
        <v>3475</v>
      </c>
      <c r="I146" s="97">
        <v>3</v>
      </c>
      <c r="J146" s="100">
        <f>หนองบัวลำภู!F59</f>
        <v>752174.05</v>
      </c>
      <c r="K146" s="101">
        <f>หนองบัวลำภู!AB59</f>
        <v>895389.24</v>
      </c>
      <c r="L146" s="102">
        <f>หนองบัวลำภู!AC59</f>
        <v>699346.84000000008</v>
      </c>
      <c r="M146" s="102">
        <f>หนองบัวลำภู!AD59</f>
        <v>798101.69000000006</v>
      </c>
      <c r="N146" s="98"/>
      <c r="O146" s="98"/>
      <c r="P146" s="98"/>
      <c r="Q146" s="90">
        <f t="shared" si="5"/>
        <v>-98754.849999999977</v>
      </c>
      <c r="R146" s="91">
        <f t="shared" si="6"/>
        <v>201.25088920863311</v>
      </c>
    </row>
    <row r="147" spans="1:18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644</v>
      </c>
      <c r="H147" s="99">
        <v>2888</v>
      </c>
      <c r="I147" s="97">
        <v>2</v>
      </c>
      <c r="J147" s="100">
        <f>หนองบัวลำภู!F60</f>
        <v>377833.68</v>
      </c>
      <c r="K147" s="101">
        <f>หนองบัวลำภู!AB60</f>
        <v>383363.68</v>
      </c>
      <c r="L147" s="102">
        <f>หนองบัวลำภู!AC60</f>
        <v>588027.46</v>
      </c>
      <c r="M147" s="102">
        <f>หนองบัวลำภู!AD60</f>
        <v>419068.54</v>
      </c>
      <c r="N147" s="98"/>
      <c r="O147" s="98"/>
      <c r="P147" s="98"/>
      <c r="Q147" s="90">
        <f t="shared" si="5"/>
        <v>168958.91999999998</v>
      </c>
      <c r="R147" s="91">
        <f t="shared" si="6"/>
        <v>203.61061634349028</v>
      </c>
    </row>
    <row r="148" spans="1:18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645</v>
      </c>
      <c r="H148" s="99">
        <v>1354</v>
      </c>
      <c r="I148" s="97">
        <v>1</v>
      </c>
      <c r="J148" s="100">
        <f>หนองบัวลำภู!F61</f>
        <v>503254.84</v>
      </c>
      <c r="K148" s="101">
        <f>หนองบัวลำภู!AB61</f>
        <v>597105.57000000007</v>
      </c>
      <c r="L148" s="102">
        <f>หนองบัวลำภู!AC61</f>
        <v>357641.39</v>
      </c>
      <c r="M148" s="102">
        <f>หนองบัวลำภู!AD61</f>
        <v>349939.14</v>
      </c>
      <c r="N148" s="98"/>
      <c r="O148" s="98"/>
      <c r="P148" s="98"/>
      <c r="Q148" s="90">
        <f t="shared" si="5"/>
        <v>7702.25</v>
      </c>
      <c r="R148" s="91">
        <f t="shared" si="6"/>
        <v>264.13692023633678</v>
      </c>
    </row>
    <row r="149" spans="1:18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646</v>
      </c>
      <c r="H149" s="99">
        <v>3500</v>
      </c>
      <c r="I149" s="97">
        <v>3</v>
      </c>
      <c r="J149" s="100">
        <f>หนองบัวลำภู!F62</f>
        <v>835046.79</v>
      </c>
      <c r="K149" s="101">
        <f>หนองบัวลำภู!AB62</f>
        <v>909826.18</v>
      </c>
      <c r="L149" s="102">
        <f>หนองบัวลำภู!AC62</f>
        <v>744324.12</v>
      </c>
      <c r="M149" s="102">
        <f>หนองบัวลำภู!AD62</f>
        <v>213856.80000000002</v>
      </c>
      <c r="N149" s="98"/>
      <c r="O149" s="98"/>
      <c r="P149" s="98"/>
      <c r="Q149" s="90">
        <f t="shared" si="5"/>
        <v>530467.31999999995</v>
      </c>
      <c r="R149" s="91">
        <f t="shared" si="6"/>
        <v>212.66403428571428</v>
      </c>
    </row>
    <row r="150" spans="1:18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647</v>
      </c>
      <c r="H150" s="99">
        <v>6506</v>
      </c>
      <c r="I150" s="97">
        <v>5</v>
      </c>
      <c r="J150" s="100">
        <f>หนองบัวลำภู!F63</f>
        <v>1376693.7</v>
      </c>
      <c r="K150" s="101">
        <f>หนองบัวลำภู!AB63</f>
        <v>1454854.3399999999</v>
      </c>
      <c r="L150" s="102">
        <f>หนองบัวลำภู!AC63</f>
        <v>1130251.1200000001</v>
      </c>
      <c r="M150" s="102">
        <f>หนองบัวลำภู!AD63</f>
        <v>461973.42</v>
      </c>
      <c r="N150" s="98"/>
      <c r="O150" s="98"/>
      <c r="P150" s="98"/>
      <c r="Q150" s="90">
        <f t="shared" si="5"/>
        <v>668277.70000000019</v>
      </c>
      <c r="R150" s="91">
        <f t="shared" si="6"/>
        <v>173.72442668306181</v>
      </c>
    </row>
    <row r="151" spans="1:18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648</v>
      </c>
      <c r="H151" s="99">
        <v>4556</v>
      </c>
      <c r="I151" s="97">
        <v>4</v>
      </c>
      <c r="J151" s="100">
        <f>หนองบัวลำภู!F64</f>
        <v>1342949.59</v>
      </c>
      <c r="K151" s="101">
        <f>หนองบัวลำภู!AB64</f>
        <v>1477603.28</v>
      </c>
      <c r="L151" s="102">
        <f>หนองบัวลำภู!AC64</f>
        <v>817897.28</v>
      </c>
      <c r="M151" s="102">
        <f>หนองบัวลำภู!AD64</f>
        <v>697154.78</v>
      </c>
      <c r="N151" s="98"/>
      <c r="O151" s="98"/>
      <c r="P151" s="98"/>
      <c r="Q151" s="90">
        <f t="shared" si="5"/>
        <v>120742.5</v>
      </c>
      <c r="R151" s="91">
        <f t="shared" si="6"/>
        <v>179.52091308165058</v>
      </c>
    </row>
    <row r="152" spans="1:18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649</v>
      </c>
      <c r="H152" s="99">
        <v>3413</v>
      </c>
      <c r="I152" s="97">
        <v>3</v>
      </c>
      <c r="J152" s="100">
        <f>หนองบัวลำภู!F65</f>
        <v>828790.34</v>
      </c>
      <c r="K152" s="101">
        <f>หนองบัวลำภู!AB65</f>
        <v>915517.25</v>
      </c>
      <c r="L152" s="102">
        <f>หนองบัวลำภู!AC65</f>
        <v>769390.13</v>
      </c>
      <c r="M152" s="102">
        <f>หนองบัวลำภู!AD65</f>
        <v>437286.42</v>
      </c>
      <c r="N152" s="98"/>
      <c r="O152" s="98"/>
      <c r="P152" s="98"/>
      <c r="Q152" s="90">
        <f t="shared" si="5"/>
        <v>332103.71000000002</v>
      </c>
      <c r="R152" s="91">
        <f t="shared" si="6"/>
        <v>225.42927922648695</v>
      </c>
    </row>
    <row r="153" spans="1:18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650</v>
      </c>
      <c r="H153" s="99">
        <v>3744</v>
      </c>
      <c r="I153" s="97">
        <v>3</v>
      </c>
      <c r="J153" s="100">
        <f>หนองบัวลำภู!F66</f>
        <v>1154277.69</v>
      </c>
      <c r="K153" s="101">
        <f>หนองบัวลำภู!AB66</f>
        <v>1183609.5799999998</v>
      </c>
      <c r="L153" s="102">
        <f>หนองบัวลำภู!AC66</f>
        <v>655804.44999999995</v>
      </c>
      <c r="M153" s="102">
        <f>หนองบัวลำภู!AD66</f>
        <v>498948.55000000005</v>
      </c>
      <c r="N153" s="98"/>
      <c r="O153" s="98"/>
      <c r="P153" s="98"/>
      <c r="Q153" s="90">
        <f t="shared" si="5"/>
        <v>156855.89999999991</v>
      </c>
      <c r="R153" s="91">
        <f t="shared" si="6"/>
        <v>175.16144497863246</v>
      </c>
    </row>
    <row r="154" spans="1:18" s="109" customFormat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16111012.380000001</v>
      </c>
      <c r="K154" s="106">
        <f>SUM(K136:K153)</f>
        <v>17555899.129999999</v>
      </c>
      <c r="L154" s="106">
        <f>SUM(L136:L153)</f>
        <v>14905760.969999999</v>
      </c>
      <c r="M154" s="106">
        <f>SUM(M136:M153)</f>
        <v>8286480.4899999993</v>
      </c>
      <c r="N154" s="104">
        <v>17</v>
      </c>
      <c r="O154" s="104">
        <v>17</v>
      </c>
      <c r="P154" s="104">
        <f>N154-O154</f>
        <v>0</v>
      </c>
      <c r="Q154" s="107">
        <f t="shared" si="5"/>
        <v>6619280.4799999995</v>
      </c>
      <c r="R154" s="108">
        <f>L154/H154</f>
        <v>203.93707716513885</v>
      </c>
    </row>
    <row r="155" spans="1:18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651</v>
      </c>
      <c r="H156" s="99">
        <v>3395</v>
      </c>
      <c r="I156" s="97">
        <v>3</v>
      </c>
      <c r="J156" s="100">
        <f>หนองบัวลำภู!F67</f>
        <v>715237.33</v>
      </c>
      <c r="K156" s="101">
        <f>หนองบัวลำภู!AB67</f>
        <v>795036.89999999991</v>
      </c>
      <c r="L156" s="102">
        <f>หนองบัวลำภู!AC67</f>
        <v>294234.02</v>
      </c>
      <c r="M156" s="102">
        <f>หนองบัวลำภู!AD67</f>
        <v>347811.98</v>
      </c>
      <c r="N156" s="98"/>
      <c r="O156" s="98"/>
      <c r="P156" s="98"/>
      <c r="Q156" s="90">
        <f t="shared" si="5"/>
        <v>-53577.959999999963</v>
      </c>
      <c r="R156" s="91">
        <f t="shared" si="6"/>
        <v>86.666868924889542</v>
      </c>
    </row>
    <row r="157" spans="1:18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652</v>
      </c>
      <c r="H157" s="99">
        <v>3310</v>
      </c>
      <c r="I157" s="97">
        <v>3</v>
      </c>
      <c r="J157" s="100">
        <f>หนองบัวลำภู!F68</f>
        <v>397140.82</v>
      </c>
      <c r="K157" s="100">
        <f>หนองบัวลำภู!AB68</f>
        <v>442378.42</v>
      </c>
      <c r="L157" s="102">
        <f>หนองบัวลำภู!AC68</f>
        <v>422742.55</v>
      </c>
      <c r="M157" s="102">
        <f>หนองบัวลำภู!AD68</f>
        <v>352420.22000000003</v>
      </c>
      <c r="N157" s="98"/>
      <c r="O157" s="98"/>
      <c r="P157" s="98"/>
      <c r="Q157" s="90">
        <f t="shared" si="5"/>
        <v>70322.329999999958</v>
      </c>
      <c r="R157" s="91">
        <f t="shared" si="6"/>
        <v>127.71678247734138</v>
      </c>
    </row>
    <row r="158" spans="1:18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653</v>
      </c>
      <c r="H158" s="99">
        <v>9421</v>
      </c>
      <c r="I158" s="97">
        <v>5</v>
      </c>
      <c r="J158" s="100">
        <f>หนองบัวลำภู!F69</f>
        <v>923836.48</v>
      </c>
      <c r="K158" s="101">
        <f>หนองบัวลำภู!AB69</f>
        <v>1031107.3999999999</v>
      </c>
      <c r="L158" s="102">
        <f>หนองบัวลำภู!AC69</f>
        <v>997672.88</v>
      </c>
      <c r="M158" s="102">
        <f>หนองบัวลำภู!AD69</f>
        <v>327425.32999999996</v>
      </c>
      <c r="N158" s="98"/>
      <c r="O158" s="98"/>
      <c r="P158" s="98"/>
      <c r="Q158" s="90">
        <f t="shared" si="5"/>
        <v>670247.55000000005</v>
      </c>
      <c r="R158" s="91">
        <f t="shared" si="6"/>
        <v>105.89883027279483</v>
      </c>
    </row>
    <row r="159" spans="1:18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654</v>
      </c>
      <c r="H159" s="99">
        <v>2850</v>
      </c>
      <c r="I159" s="97">
        <v>2</v>
      </c>
      <c r="J159" s="100">
        <f>หนองบัวลำภู!F70</f>
        <v>54547.85</v>
      </c>
      <c r="K159" s="100">
        <f>หนองบัวลำภู!AB70</f>
        <v>96253.83</v>
      </c>
      <c r="L159" s="102">
        <f>หนองบัวลำภู!AC70</f>
        <v>243984.33000000002</v>
      </c>
      <c r="M159" s="102">
        <f>หนองบัวลำภู!AD70</f>
        <v>651220.61</v>
      </c>
      <c r="N159" s="98"/>
      <c r="O159" s="98"/>
      <c r="P159" s="98"/>
      <c r="Q159" s="90">
        <f t="shared" si="5"/>
        <v>-407236.27999999997</v>
      </c>
      <c r="R159" s="91">
        <f t="shared" si="6"/>
        <v>85.608536842105266</v>
      </c>
    </row>
    <row r="160" spans="1:18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655</v>
      </c>
      <c r="H160" s="99">
        <v>3674</v>
      </c>
      <c r="I160" s="97">
        <v>3</v>
      </c>
      <c r="J160" s="100">
        <f>หนองบัวลำภู!F71</f>
        <v>715237.33</v>
      </c>
      <c r="K160" s="101">
        <f>หนองบัวลำภู!AB71</f>
        <v>795036.89999999991</v>
      </c>
      <c r="L160" s="102">
        <f>หนองบัวลำภู!AC71</f>
        <v>294234.02</v>
      </c>
      <c r="M160" s="102">
        <f>หนองบัวลำภู!AD71</f>
        <v>242803.63</v>
      </c>
      <c r="N160" s="98"/>
      <c r="O160" s="98"/>
      <c r="P160" s="98"/>
      <c r="Q160" s="90">
        <f t="shared" si="5"/>
        <v>51430.390000000014</v>
      </c>
      <c r="R160" s="91">
        <f t="shared" si="6"/>
        <v>80.085470876428971</v>
      </c>
    </row>
    <row r="161" spans="1:18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656</v>
      </c>
      <c r="H161" s="99">
        <v>3134</v>
      </c>
      <c r="I161" s="97">
        <v>3</v>
      </c>
      <c r="J161" s="100">
        <f>หนองบัวลำภู!F72</f>
        <v>580235.13</v>
      </c>
      <c r="K161" s="101">
        <f>หนองบัวลำภู!AB72</f>
        <v>677768.54</v>
      </c>
      <c r="L161" s="102">
        <f>หนองบัวลำภู!AC72</f>
        <v>496754.4</v>
      </c>
      <c r="M161" s="102">
        <f>หนองบัวลำภู!AD72</f>
        <v>352420.22000000003</v>
      </c>
      <c r="N161" s="98"/>
      <c r="O161" s="98"/>
      <c r="P161" s="98"/>
      <c r="Q161" s="90">
        <f t="shared" si="5"/>
        <v>144334.18</v>
      </c>
      <c r="R161" s="91">
        <f t="shared" si="6"/>
        <v>158.50491384811744</v>
      </c>
    </row>
    <row r="162" spans="1:18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657</v>
      </c>
      <c r="H162" s="99">
        <v>3983</v>
      </c>
      <c r="I162" s="97">
        <v>3</v>
      </c>
      <c r="J162" s="100">
        <f>หนองบัวลำภู!F73</f>
        <v>536585.02</v>
      </c>
      <c r="K162" s="100">
        <f>หนองบัวลำภู!AB73</f>
        <v>599973.09</v>
      </c>
      <c r="L162" s="102">
        <f>หนองบัวลำภู!AC73</f>
        <v>235575.65</v>
      </c>
      <c r="M162" s="102">
        <f>หนองบัวลำภู!AD73</f>
        <v>458849.48</v>
      </c>
      <c r="N162" s="98"/>
      <c r="O162" s="98"/>
      <c r="P162" s="98"/>
      <c r="Q162" s="90">
        <f t="shared" si="5"/>
        <v>-223273.83</v>
      </c>
      <c r="R162" s="91">
        <f t="shared" si="6"/>
        <v>59.145279939743908</v>
      </c>
    </row>
    <row r="163" spans="1:18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658</v>
      </c>
      <c r="H163" s="99">
        <v>4514</v>
      </c>
      <c r="I163" s="97">
        <v>4</v>
      </c>
      <c r="J163" s="100">
        <f>หนองบัวลำภู!F74</f>
        <v>770388.66</v>
      </c>
      <c r="K163" s="100">
        <f>หนองบัวลำภู!AB74</f>
        <v>844662.4</v>
      </c>
      <c r="L163" s="102">
        <f>หนองบัวลำภู!AC74</f>
        <v>702740.66999999993</v>
      </c>
      <c r="M163" s="102">
        <f>หนองบัวลำภู!AD74</f>
        <v>271292.65999999997</v>
      </c>
      <c r="N163" s="98"/>
      <c r="O163" s="98"/>
      <c r="P163" s="98"/>
      <c r="Q163" s="90">
        <f t="shared" si="5"/>
        <v>431448.00999999995</v>
      </c>
      <c r="R163" s="91">
        <f t="shared" si="6"/>
        <v>155.68025476295966</v>
      </c>
    </row>
    <row r="164" spans="1:18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659</v>
      </c>
      <c r="H164" s="99">
        <v>2730</v>
      </c>
      <c r="I164" s="97">
        <v>2</v>
      </c>
      <c r="J164" s="100">
        <f>หนองบัวลำภู!F75</f>
        <v>374016.69</v>
      </c>
      <c r="K164" s="100">
        <f>หนองบัวลำภู!AB75</f>
        <v>464306.15</v>
      </c>
      <c r="L164" s="102">
        <f>หนองบัวลำภู!AC75</f>
        <v>519654.55</v>
      </c>
      <c r="M164" s="102">
        <f>หนองบัวลำภู!AD75</f>
        <v>480908.60000000003</v>
      </c>
      <c r="N164" s="98"/>
      <c r="O164" s="98"/>
      <c r="P164" s="98"/>
      <c r="Q164" s="90">
        <f t="shared" si="5"/>
        <v>38745.949999999953</v>
      </c>
      <c r="R164" s="91">
        <f t="shared" si="6"/>
        <v>190.34965201465201</v>
      </c>
    </row>
    <row r="165" spans="1:18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660</v>
      </c>
      <c r="H165" s="99">
        <v>2300</v>
      </c>
      <c r="I165" s="97">
        <v>2</v>
      </c>
      <c r="J165" s="100">
        <f>หนองบัวลำภู!F76</f>
        <v>146965.24</v>
      </c>
      <c r="K165" s="101">
        <f>หนองบัวลำภู!AB76</f>
        <v>178299.21</v>
      </c>
      <c r="L165" s="102">
        <f>หนองบัวลำภู!AC76</f>
        <v>399425.87</v>
      </c>
      <c r="M165" s="102">
        <f>หนองบัวลำภู!AD76</f>
        <v>427090.47000000003</v>
      </c>
      <c r="N165" s="98"/>
      <c r="O165" s="98"/>
      <c r="P165" s="98"/>
      <c r="Q165" s="90">
        <f t="shared" si="5"/>
        <v>-27664.600000000035</v>
      </c>
      <c r="R165" s="91">
        <f t="shared" si="6"/>
        <v>173.66342173913043</v>
      </c>
    </row>
    <row r="166" spans="1:18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661</v>
      </c>
      <c r="H166" s="99">
        <v>4344</v>
      </c>
      <c r="I166" s="97">
        <v>3</v>
      </c>
      <c r="J166" s="100">
        <f>หนองบัวลำภู!F77</f>
        <v>739245.69</v>
      </c>
      <c r="K166" s="101">
        <f>หนองบัวลำภู!AB77</f>
        <v>834243.05999999994</v>
      </c>
      <c r="L166" s="102">
        <f>หนองบัวลำภู!AC77</f>
        <v>794613.22</v>
      </c>
      <c r="M166" s="102">
        <f>หนองบัวลำภู!AD77</f>
        <v>289926.25</v>
      </c>
      <c r="N166" s="98"/>
      <c r="O166" s="98"/>
      <c r="P166" s="98"/>
      <c r="Q166" s="90">
        <f t="shared" si="5"/>
        <v>504686.97</v>
      </c>
      <c r="R166" s="91">
        <f t="shared" si="6"/>
        <v>182.92201197053407</v>
      </c>
    </row>
    <row r="167" spans="1:18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662</v>
      </c>
      <c r="H167" s="99">
        <v>1502</v>
      </c>
      <c r="I167" s="97">
        <v>1</v>
      </c>
      <c r="J167" s="100">
        <f>หนองบัวลำภู!F78</f>
        <v>213293.88</v>
      </c>
      <c r="K167" s="100">
        <f>หนองบัวลำภู!AB78</f>
        <v>235262.48</v>
      </c>
      <c r="L167" s="102">
        <f>หนองบัวลำภู!AC78</f>
        <v>210078.27</v>
      </c>
      <c r="M167" s="102">
        <f>หนองบัวลำภู!AD78</f>
        <v>514602.95</v>
      </c>
      <c r="N167" s="98"/>
      <c r="O167" s="98"/>
      <c r="P167" s="98"/>
      <c r="Q167" s="90">
        <f t="shared" si="5"/>
        <v>-304524.68000000005</v>
      </c>
      <c r="R167" s="91">
        <f t="shared" si="6"/>
        <v>139.86569241011983</v>
      </c>
    </row>
    <row r="168" spans="1:18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663</v>
      </c>
      <c r="H168" s="99">
        <v>2803</v>
      </c>
      <c r="I168" s="97">
        <v>2</v>
      </c>
      <c r="J168" s="100">
        <f>หนองบัวลำภู!F79</f>
        <v>555010.09</v>
      </c>
      <c r="K168" s="101">
        <f>หนองบัวลำภู!AB79</f>
        <v>616309.39999999991</v>
      </c>
      <c r="L168" s="102">
        <f>หนองบัวลำภู!AC79</f>
        <v>491459.79000000004</v>
      </c>
      <c r="M168" s="102">
        <f>หนองบัวลำภู!AD79</f>
        <v>228249.34999999998</v>
      </c>
      <c r="N168" s="98"/>
      <c r="O168" s="98"/>
      <c r="P168" s="98"/>
      <c r="Q168" s="90">
        <f t="shared" si="5"/>
        <v>263210.44000000006</v>
      </c>
      <c r="R168" s="91">
        <f t="shared" si="6"/>
        <v>175.33349625401357</v>
      </c>
    </row>
    <row r="169" spans="1:18" s="109" customFormat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6721740.21</v>
      </c>
      <c r="K169" s="106">
        <f>SUM(K155:K168)</f>
        <v>7610637.7800000012</v>
      </c>
      <c r="L169" s="106">
        <f>SUM(L155:L168)</f>
        <v>6103170.2199999997</v>
      </c>
      <c r="M169" s="106">
        <f>SUM(M155:M168)</f>
        <v>4945021.7500000009</v>
      </c>
      <c r="N169" s="104">
        <v>13</v>
      </c>
      <c r="O169" s="104">
        <v>13</v>
      </c>
      <c r="P169" s="104">
        <f>N169-O169</f>
        <v>0</v>
      </c>
      <c r="Q169" s="107">
        <f t="shared" si="5"/>
        <v>1158148.4699999988</v>
      </c>
      <c r="R169" s="108">
        <f>L169/H169</f>
        <v>127.25542577147623</v>
      </c>
    </row>
    <row r="170" spans="1:18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664</v>
      </c>
      <c r="H171" s="99">
        <v>4273</v>
      </c>
      <c r="I171" s="97">
        <v>3</v>
      </c>
      <c r="J171" s="100">
        <f>หนองบัวลำภู!F80</f>
        <v>568937.23</v>
      </c>
      <c r="K171" s="101">
        <f>หนองบัวลำภู!AB80</f>
        <v>600433.37</v>
      </c>
      <c r="L171" s="102">
        <f>หนองบัวลำภู!AC80</f>
        <v>374004.87</v>
      </c>
      <c r="M171" s="102">
        <f>หนองบัวลำภู!AD80</f>
        <v>446567.35000000003</v>
      </c>
      <c r="N171" s="98"/>
      <c r="O171" s="98"/>
      <c r="P171" s="98"/>
      <c r="Q171" s="90">
        <f t="shared" si="5"/>
        <v>-72562.48000000004</v>
      </c>
      <c r="R171" s="91">
        <f t="shared" si="6"/>
        <v>87.527467821202904</v>
      </c>
    </row>
    <row r="172" spans="1:18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665</v>
      </c>
      <c r="H172" s="99">
        <v>1852</v>
      </c>
      <c r="I172" s="97">
        <v>2</v>
      </c>
      <c r="J172" s="100">
        <f>หนองบัวลำภู!F81</f>
        <v>348435.49</v>
      </c>
      <c r="K172" s="101">
        <f>หนองบัวลำภู!AB81</f>
        <v>394621.42000000004</v>
      </c>
      <c r="L172" s="102">
        <f>หนองบัวลำภู!AC81</f>
        <v>246088.49</v>
      </c>
      <c r="M172" s="102">
        <f>หนองบัวลำภู!AD81</f>
        <v>528388.16</v>
      </c>
      <c r="N172" s="98"/>
      <c r="O172" s="98"/>
      <c r="P172" s="98"/>
      <c r="Q172" s="90">
        <f t="shared" si="5"/>
        <v>-282299.67000000004</v>
      </c>
      <c r="R172" s="91">
        <f t="shared" si="6"/>
        <v>132.87715442764579</v>
      </c>
    </row>
    <row r="173" spans="1:18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666</v>
      </c>
      <c r="H173" s="99">
        <v>4269</v>
      </c>
      <c r="I173" s="97">
        <v>3</v>
      </c>
      <c r="J173" s="100">
        <f>หนองบัวลำภู!F82</f>
        <v>884870.33</v>
      </c>
      <c r="K173" s="101">
        <f>หนองบัวลำภู!AB82</f>
        <v>943375.12</v>
      </c>
      <c r="L173" s="102">
        <f>หนองบัวลำภู!AC82</f>
        <v>174367.22</v>
      </c>
      <c r="M173" s="102">
        <f>หนองบัวลำภู!AD82</f>
        <v>358237.49</v>
      </c>
      <c r="N173" s="98"/>
      <c r="O173" s="98"/>
      <c r="P173" s="98"/>
      <c r="Q173" s="90">
        <f t="shared" si="5"/>
        <v>-183870.27</v>
      </c>
      <c r="R173" s="91">
        <f t="shared" si="6"/>
        <v>40.844980089013823</v>
      </c>
    </row>
    <row r="174" spans="1:18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667</v>
      </c>
      <c r="H174" s="99">
        <v>4484</v>
      </c>
      <c r="I174" s="97">
        <v>3</v>
      </c>
      <c r="J174" s="100">
        <f>หนองบัวลำภู!F83</f>
        <v>1119361.22</v>
      </c>
      <c r="K174" s="101">
        <f>หนองบัวลำภู!AB83</f>
        <v>1163994.6500000001</v>
      </c>
      <c r="L174" s="102">
        <f>หนองบัวลำภู!AC83</f>
        <v>574004.75</v>
      </c>
      <c r="M174" s="102">
        <f>หนองบัวลำภู!AD83</f>
        <v>300934.05</v>
      </c>
      <c r="N174" s="98"/>
      <c r="O174" s="98"/>
      <c r="P174" s="98"/>
      <c r="Q174" s="90">
        <f t="shared" si="5"/>
        <v>273070.7</v>
      </c>
      <c r="R174" s="91">
        <f t="shared" si="6"/>
        <v>128.01176404995539</v>
      </c>
    </row>
    <row r="175" spans="1:18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668</v>
      </c>
      <c r="H175" s="99">
        <v>2010</v>
      </c>
      <c r="I175" s="97">
        <v>2</v>
      </c>
      <c r="J175" s="100">
        <f>หนองบัวลำภู!F84</f>
        <v>265779.36</v>
      </c>
      <c r="K175" s="101">
        <f>หนองบัวลำภู!AB84</f>
        <v>292535.71999999997</v>
      </c>
      <c r="L175" s="102">
        <f>หนองบัวลำภู!AC84</f>
        <v>365364.97</v>
      </c>
      <c r="M175" s="102">
        <f>หนองบัวลำภู!AD84</f>
        <v>498167.86</v>
      </c>
      <c r="N175" s="98"/>
      <c r="O175" s="98"/>
      <c r="P175" s="98"/>
      <c r="Q175" s="90">
        <f t="shared" si="5"/>
        <v>-132802.89000000001</v>
      </c>
      <c r="R175" s="91">
        <f t="shared" si="6"/>
        <v>181.77361691542288</v>
      </c>
    </row>
    <row r="176" spans="1:18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669</v>
      </c>
      <c r="H176" s="99">
        <v>5203</v>
      </c>
      <c r="I176" s="97">
        <v>4</v>
      </c>
      <c r="J176" s="100">
        <f>หนองบัวลำภู!F85</f>
        <v>416853.69</v>
      </c>
      <c r="K176" s="101">
        <f>หนองบัวลำภู!AB85</f>
        <v>492849.66000000003</v>
      </c>
      <c r="L176" s="102">
        <f>หนองบัวลำภู!AC85</f>
        <v>305163.78999999998</v>
      </c>
      <c r="M176" s="102">
        <f>หนองบัวลำภู!AD85</f>
        <v>336317.36</v>
      </c>
      <c r="N176" s="98"/>
      <c r="O176" s="98"/>
      <c r="P176" s="98"/>
      <c r="Q176" s="90">
        <f t="shared" si="5"/>
        <v>-31153.570000000007</v>
      </c>
      <c r="R176" s="91">
        <f t="shared" si="6"/>
        <v>58.651506822986732</v>
      </c>
    </row>
    <row r="177" spans="1:18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670</v>
      </c>
      <c r="H177" s="99">
        <v>3490</v>
      </c>
      <c r="I177" s="97">
        <v>3</v>
      </c>
      <c r="J177" s="100">
        <f>หนองบัวลำภู!F86</f>
        <v>921790.26</v>
      </c>
      <c r="K177" s="101">
        <f>หนองบัวลำภู!AB86</f>
        <v>1002271.98</v>
      </c>
      <c r="L177" s="102">
        <f>หนองบัวลำภู!AC86</f>
        <v>282802.36</v>
      </c>
      <c r="M177" s="102">
        <f>หนองบัวลำภู!AD86</f>
        <v>482708.33</v>
      </c>
      <c r="N177" s="98"/>
      <c r="O177" s="98"/>
      <c r="P177" s="98"/>
      <c r="Q177" s="90">
        <f t="shared" si="5"/>
        <v>-199905.97000000003</v>
      </c>
      <c r="R177" s="91">
        <f t="shared" si="6"/>
        <v>81.032194842406867</v>
      </c>
    </row>
    <row r="178" spans="1:18" s="109" customFormat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4526027.5799999991</v>
      </c>
      <c r="K178" s="106">
        <f>SUM(K170:K177)</f>
        <v>4890081.92</v>
      </c>
      <c r="L178" s="106">
        <f>SUM(L170:L177)</f>
        <v>2321796.4500000002</v>
      </c>
      <c r="M178" s="106">
        <f>SUM(M170:M177)</f>
        <v>2951320.6</v>
      </c>
      <c r="N178" s="104">
        <v>7</v>
      </c>
      <c r="O178" s="104">
        <v>7</v>
      </c>
      <c r="P178" s="104">
        <v>0</v>
      </c>
      <c r="Q178" s="107">
        <f t="shared" si="5"/>
        <v>-629524.14999999991</v>
      </c>
      <c r="R178" s="108">
        <f t="shared" si="6"/>
        <v>90.762536648293661</v>
      </c>
    </row>
    <row r="179" spans="1:18" s="109" customFormat="1" ht="25.2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59081477.979999997</v>
      </c>
      <c r="K179" s="122">
        <f t="shared" si="7"/>
        <v>65810590.730000004</v>
      </c>
      <c r="L179" s="121">
        <f t="shared" si="7"/>
        <v>39796485.550000004</v>
      </c>
      <c r="M179" s="121">
        <f t="shared" si="7"/>
        <v>66229588.170000002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-26433102.619999997</v>
      </c>
      <c r="R179" s="108">
        <f t="shared" si="6"/>
        <v>120.16536440798235</v>
      </c>
    </row>
    <row r="180" spans="1:18" s="109" customFormat="1" ht="25.8" thickTop="1" thickBot="1" x14ac:dyDescent="0.75">
      <c r="A180" s="123"/>
      <c r="B180" s="124"/>
      <c r="C180" s="124"/>
      <c r="D180" s="124"/>
      <c r="E180" s="361" t="s">
        <v>287</v>
      </c>
      <c r="F180" s="362"/>
      <c r="G180" s="363"/>
      <c r="H180" s="125"/>
      <c r="I180" s="123"/>
      <c r="J180" s="126">
        <f>J179/O179</f>
        <v>711825.03590361436</v>
      </c>
      <c r="K180" s="127">
        <f>K179/O179</f>
        <v>792898.6834939759</v>
      </c>
      <c r="L180" s="126">
        <f>L179/O179</f>
        <v>479475.72951807233</v>
      </c>
      <c r="M180" s="126">
        <f>M179/O179</f>
        <v>797946.84542168677</v>
      </c>
      <c r="N180" s="124"/>
      <c r="O180" s="124"/>
      <c r="P180" s="124"/>
      <c r="Q180" s="90">
        <f t="shared" si="5"/>
        <v>-318471.11590361444</v>
      </c>
      <c r="R180" s="91"/>
    </row>
    <row r="181" spans="1:18" s="109" customFormat="1" ht="25.2" thickTop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799</v>
      </c>
      <c r="H182" s="99">
        <v>7213</v>
      </c>
      <c r="I182" s="97">
        <v>5</v>
      </c>
      <c r="J182" s="100">
        <f>อุดรธานี!F10</f>
        <v>452565.88</v>
      </c>
      <c r="K182" s="101">
        <f>อุดรธานี!AK10</f>
        <v>1153140.1200000001</v>
      </c>
      <c r="L182" s="101">
        <f>อุดรธานี!AL10</f>
        <v>907766.85</v>
      </c>
      <c r="M182" s="101">
        <f>อุดรธานี!AM10</f>
        <v>782110.22</v>
      </c>
      <c r="N182" s="98"/>
      <c r="O182" s="98"/>
      <c r="P182" s="98"/>
      <c r="Q182" s="90">
        <f t="shared" si="5"/>
        <v>125656.63</v>
      </c>
      <c r="R182" s="91">
        <f t="shared" si="6"/>
        <v>125.85149729654789</v>
      </c>
    </row>
    <row r="183" spans="1:18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800</v>
      </c>
      <c r="H183" s="99">
        <v>7809</v>
      </c>
      <c r="I183" s="97">
        <v>5</v>
      </c>
      <c r="J183" s="100">
        <f>อุดรธานี!F11</f>
        <v>115226.11</v>
      </c>
      <c r="K183" s="101">
        <f>อุดรธานี!AK11</f>
        <v>734356.23</v>
      </c>
      <c r="L183" s="101">
        <f>อุดรธานี!AL11</f>
        <v>753539.89</v>
      </c>
      <c r="M183" s="101">
        <f>อุดรธานี!AM11</f>
        <v>842213.15999999992</v>
      </c>
      <c r="N183" s="98"/>
      <c r="O183" s="98"/>
      <c r="P183" s="98"/>
      <c r="Q183" s="90">
        <f t="shared" si="5"/>
        <v>-88673.269999999902</v>
      </c>
      <c r="R183" s="91">
        <f t="shared" si="6"/>
        <v>96.496336278652834</v>
      </c>
    </row>
    <row r="184" spans="1:18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801</v>
      </c>
      <c r="H184" s="99">
        <v>5373</v>
      </c>
      <c r="I184" s="97">
        <v>4</v>
      </c>
      <c r="J184" s="100">
        <f>อุดรธานี!F12</f>
        <v>1051326.33</v>
      </c>
      <c r="K184" s="101">
        <f>อุดรธานี!AK12</f>
        <v>1500910.79</v>
      </c>
      <c r="L184" s="101">
        <f>อุดรธานี!AL12</f>
        <v>471719</v>
      </c>
      <c r="M184" s="101">
        <f>อุดรธานี!AM12</f>
        <v>718000.96</v>
      </c>
      <c r="N184" s="98"/>
      <c r="O184" s="98"/>
      <c r="P184" s="98"/>
      <c r="Q184" s="90">
        <f t="shared" si="5"/>
        <v>-246281.95999999996</v>
      </c>
      <c r="R184" s="91">
        <f t="shared" si="6"/>
        <v>87.794342080774243</v>
      </c>
    </row>
    <row r="185" spans="1:18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802</v>
      </c>
      <c r="H185" s="99">
        <v>4595</v>
      </c>
      <c r="I185" s="97">
        <v>4</v>
      </c>
      <c r="J185" s="100">
        <f>อุดรธานี!F13</f>
        <v>25200.78</v>
      </c>
      <c r="K185" s="101">
        <f>อุดรธานี!AK13</f>
        <v>279436.33999999997</v>
      </c>
      <c r="L185" s="101">
        <f>อุดรธานี!AL13</f>
        <v>480037.78</v>
      </c>
      <c r="M185" s="101">
        <f>อุดรธานี!AM13</f>
        <v>595436.65</v>
      </c>
      <c r="N185" s="98"/>
      <c r="O185" s="98"/>
      <c r="P185" s="98"/>
      <c r="Q185" s="90">
        <f t="shared" si="5"/>
        <v>-115398.87</v>
      </c>
      <c r="R185" s="91">
        <f t="shared" si="6"/>
        <v>104.4695930359086</v>
      </c>
    </row>
    <row r="186" spans="1:18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803</v>
      </c>
      <c r="H186" s="99">
        <v>8160</v>
      </c>
      <c r="I186" s="97">
        <v>5</v>
      </c>
      <c r="J186" s="100">
        <f>อุดรธานี!F14</f>
        <v>235345.95</v>
      </c>
      <c r="K186" s="101">
        <f>อุดรธานี!AK14</f>
        <v>818407.27</v>
      </c>
      <c r="L186" s="101">
        <f>อุดรธานี!AL14</f>
        <v>679792.97</v>
      </c>
      <c r="M186" s="101">
        <f>อุดรธานี!AM14</f>
        <v>764175.19000000006</v>
      </c>
      <c r="N186" s="98"/>
      <c r="O186" s="98"/>
      <c r="P186" s="98"/>
      <c r="Q186" s="90">
        <f t="shared" si="5"/>
        <v>-84382.220000000088</v>
      </c>
      <c r="R186" s="91">
        <f t="shared" si="6"/>
        <v>83.307962009803916</v>
      </c>
    </row>
    <row r="187" spans="1:18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804</v>
      </c>
      <c r="H187" s="99">
        <v>9211</v>
      </c>
      <c r="I187" s="97">
        <v>5</v>
      </c>
      <c r="J187" s="100">
        <f>อุดรธานี!F15</f>
        <v>258141.1</v>
      </c>
      <c r="K187" s="101">
        <f>อุดรธานี!AK15</f>
        <v>751683.53999999992</v>
      </c>
      <c r="L187" s="101">
        <f>อุดรธานี!AL15</f>
        <v>673737.3</v>
      </c>
      <c r="M187" s="101">
        <f>อุดรธานี!AM15</f>
        <v>833181.47000000009</v>
      </c>
      <c r="N187" s="98"/>
      <c r="O187" s="98"/>
      <c r="P187" s="98"/>
      <c r="Q187" s="90">
        <f t="shared" si="5"/>
        <v>-159444.17000000004</v>
      </c>
      <c r="R187" s="91">
        <f t="shared" si="6"/>
        <v>73.144859407230484</v>
      </c>
    </row>
    <row r="188" spans="1:18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805</v>
      </c>
      <c r="H188" s="99">
        <v>4740</v>
      </c>
      <c r="I188" s="97">
        <v>4</v>
      </c>
      <c r="J188" s="100">
        <f>อุดรธานี!F16</f>
        <v>157660.87</v>
      </c>
      <c r="K188" s="101">
        <f>อุดรธานี!AK16</f>
        <v>446858.22</v>
      </c>
      <c r="L188" s="101">
        <f>อุดรธานี!AL16</f>
        <v>481165.08999999997</v>
      </c>
      <c r="M188" s="101">
        <f>อุดรธานี!AM16</f>
        <v>403636.31</v>
      </c>
      <c r="N188" s="98"/>
      <c r="O188" s="98"/>
      <c r="P188" s="98"/>
      <c r="Q188" s="90">
        <f t="shared" si="5"/>
        <v>77528.77999999997</v>
      </c>
      <c r="R188" s="91">
        <f t="shared" si="6"/>
        <v>101.51162236286919</v>
      </c>
    </row>
    <row r="189" spans="1:18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806</v>
      </c>
      <c r="H189" s="99">
        <v>8307</v>
      </c>
      <c r="I189" s="97">
        <v>5</v>
      </c>
      <c r="J189" s="100">
        <f>อุดรธานี!F17</f>
        <v>292186.65999999997</v>
      </c>
      <c r="K189" s="101">
        <f>อุดรธานี!AK17</f>
        <v>901848.87999999989</v>
      </c>
      <c r="L189" s="101">
        <f>อุดรธานี!AL17</f>
        <v>887991.83</v>
      </c>
      <c r="M189" s="101">
        <f>อุดรธานี!AM17</f>
        <v>939354.12</v>
      </c>
      <c r="N189" s="98"/>
      <c r="O189" s="98"/>
      <c r="P189" s="98"/>
      <c r="Q189" s="90">
        <f t="shared" si="5"/>
        <v>-51362.290000000037</v>
      </c>
      <c r="R189" s="91">
        <f t="shared" si="6"/>
        <v>106.89681353075719</v>
      </c>
    </row>
    <row r="190" spans="1:18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807</v>
      </c>
      <c r="H190" s="99">
        <v>9108</v>
      </c>
      <c r="I190" s="97">
        <v>5</v>
      </c>
      <c r="J190" s="100">
        <f>อุดรธานี!F18</f>
        <v>1124468.17</v>
      </c>
      <c r="K190" s="101">
        <f>อุดรธานี!AK18</f>
        <v>1524906.5299999998</v>
      </c>
      <c r="L190" s="101">
        <f>อุดรธานี!AL18</f>
        <v>660965.6</v>
      </c>
      <c r="M190" s="101">
        <f>อุดรธานี!AM18</f>
        <v>909154.89</v>
      </c>
      <c r="N190" s="98"/>
      <c r="O190" s="98"/>
      <c r="P190" s="98"/>
      <c r="Q190" s="90">
        <f t="shared" si="5"/>
        <v>-248189.29000000004</v>
      </c>
      <c r="R190" s="91">
        <f t="shared" si="6"/>
        <v>72.569784804567405</v>
      </c>
    </row>
    <row r="191" spans="1:18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808</v>
      </c>
      <c r="H191" s="99">
        <v>6368</v>
      </c>
      <c r="I191" s="97">
        <v>5</v>
      </c>
      <c r="J191" s="100">
        <f>อุดรธานี!F19</f>
        <v>1139364.9099999999</v>
      </c>
      <c r="K191" s="101">
        <f>อุดรธานี!AK19</f>
        <v>1718781.89</v>
      </c>
      <c r="L191" s="101">
        <f>อุดรธานี!AL19</f>
        <v>766501.23</v>
      </c>
      <c r="M191" s="101">
        <f>อุดรธานี!AM19</f>
        <v>816722.96000000008</v>
      </c>
      <c r="N191" s="98"/>
      <c r="O191" s="98"/>
      <c r="P191" s="98"/>
      <c r="Q191" s="90">
        <f t="shared" si="5"/>
        <v>-50221.730000000098</v>
      </c>
      <c r="R191" s="91">
        <f t="shared" si="6"/>
        <v>120.36765546482411</v>
      </c>
    </row>
    <row r="192" spans="1:18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809</v>
      </c>
      <c r="H192" s="99">
        <v>5228</v>
      </c>
      <c r="I192" s="97">
        <v>4</v>
      </c>
      <c r="J192" s="100">
        <f>อุดรธานี!F20</f>
        <v>173500.84</v>
      </c>
      <c r="K192" s="101">
        <f>อุดรธานี!AK20</f>
        <v>518675.75</v>
      </c>
      <c r="L192" s="101">
        <f>อุดรธานี!AL20</f>
        <v>577626.15</v>
      </c>
      <c r="M192" s="101">
        <f>อุดรธานี!AM20</f>
        <v>566898.24</v>
      </c>
      <c r="N192" s="98"/>
      <c r="O192" s="98"/>
      <c r="P192" s="98"/>
      <c r="Q192" s="90">
        <f t="shared" si="5"/>
        <v>10727.910000000033</v>
      </c>
      <c r="R192" s="91">
        <f t="shared" si="6"/>
        <v>110.48702180566183</v>
      </c>
    </row>
    <row r="193" spans="1:18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810</v>
      </c>
      <c r="H193" s="99">
        <v>10722</v>
      </c>
      <c r="I193" s="97">
        <v>5</v>
      </c>
      <c r="J193" s="100">
        <f>อุดรธานี!F21</f>
        <v>1347182.4</v>
      </c>
      <c r="K193" s="101">
        <f>อุดรธานี!AK21</f>
        <v>1762746.5599999998</v>
      </c>
      <c r="L193" s="101">
        <f>อุดรธานี!AL21</f>
        <v>1022801.21</v>
      </c>
      <c r="M193" s="101">
        <f>อุดรธานี!AM21</f>
        <v>1256385.77</v>
      </c>
      <c r="N193" s="98"/>
      <c r="O193" s="98"/>
      <c r="P193" s="98"/>
      <c r="Q193" s="90">
        <f t="shared" si="5"/>
        <v>-233584.56000000006</v>
      </c>
      <c r="R193" s="91">
        <f t="shared" si="6"/>
        <v>95.392763476963253</v>
      </c>
    </row>
    <row r="194" spans="1:18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811</v>
      </c>
      <c r="H194" s="99">
        <v>9139</v>
      </c>
      <c r="I194" s="97">
        <v>5</v>
      </c>
      <c r="J194" s="100">
        <f>อุดรธานี!F22</f>
        <v>281073.24</v>
      </c>
      <c r="K194" s="101">
        <f>อุดรธานี!AK22</f>
        <v>871626.84</v>
      </c>
      <c r="L194" s="101">
        <f>อุดรธานี!AL22</f>
        <v>931378.8</v>
      </c>
      <c r="M194" s="101">
        <f>อุดรธานี!AM22</f>
        <v>1098866.07</v>
      </c>
      <c r="N194" s="98"/>
      <c r="O194" s="98"/>
      <c r="P194" s="98"/>
      <c r="Q194" s="90">
        <f t="shared" si="5"/>
        <v>-167487.27000000002</v>
      </c>
      <c r="R194" s="91">
        <f t="shared" si="6"/>
        <v>101.91255060728746</v>
      </c>
    </row>
    <row r="195" spans="1:18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812</v>
      </c>
      <c r="H195" s="99">
        <v>13991</v>
      </c>
      <c r="I195" s="97">
        <v>5</v>
      </c>
      <c r="J195" s="100">
        <f>อุดรธานี!F23</f>
        <v>612659.92000000004</v>
      </c>
      <c r="K195" s="101">
        <f>อุดรธานี!AK23</f>
        <v>1752460.8399999999</v>
      </c>
      <c r="L195" s="101">
        <f>อุดรธานี!AL23</f>
        <v>1224860.6099999999</v>
      </c>
      <c r="M195" s="101">
        <f>อุดรธานี!AM23</f>
        <v>1272782.8599999999</v>
      </c>
      <c r="N195" s="98"/>
      <c r="O195" s="98"/>
      <c r="P195" s="98"/>
      <c r="Q195" s="90">
        <f t="shared" si="5"/>
        <v>-47922.25</v>
      </c>
      <c r="R195" s="91">
        <f t="shared" si="6"/>
        <v>87.546323350725459</v>
      </c>
    </row>
    <row r="196" spans="1:18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813</v>
      </c>
      <c r="H196" s="99">
        <v>6392</v>
      </c>
      <c r="I196" s="97">
        <v>5</v>
      </c>
      <c r="J196" s="100">
        <f>อุดรธานี!F24</f>
        <v>501471.34</v>
      </c>
      <c r="K196" s="101">
        <f>อุดรธานี!AK24</f>
        <v>1085284.8400000001</v>
      </c>
      <c r="L196" s="101">
        <f>อุดรธานี!AL24</f>
        <v>890386.65</v>
      </c>
      <c r="M196" s="101">
        <f>อุดรธานี!AM24</f>
        <v>863875.57000000007</v>
      </c>
      <c r="N196" s="98"/>
      <c r="O196" s="98"/>
      <c r="P196" s="98"/>
      <c r="Q196" s="90">
        <f t="shared" si="5"/>
        <v>26511.079999999958</v>
      </c>
      <c r="R196" s="91">
        <f t="shared" si="6"/>
        <v>139.29703535669589</v>
      </c>
    </row>
    <row r="197" spans="1:18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814</v>
      </c>
      <c r="H197" s="99">
        <v>4858</v>
      </c>
      <c r="I197" s="97">
        <v>4</v>
      </c>
      <c r="J197" s="100">
        <f>อุดรธานี!F25</f>
        <v>682281.06</v>
      </c>
      <c r="K197" s="101">
        <f>อุดรธานี!AK25</f>
        <v>1174638.6500000001</v>
      </c>
      <c r="L197" s="101">
        <f>อุดรธานี!AL25</f>
        <v>535808.93999999994</v>
      </c>
      <c r="M197" s="101">
        <f>อุดรธานี!AM25</f>
        <v>596019.5199999999</v>
      </c>
      <c r="N197" s="98"/>
      <c r="O197" s="98"/>
      <c r="P197" s="98"/>
      <c r="Q197" s="90">
        <f t="shared" si="5"/>
        <v>-60210.579999999958</v>
      </c>
      <c r="R197" s="91">
        <f t="shared" si="6"/>
        <v>110.29414162206669</v>
      </c>
    </row>
    <row r="198" spans="1:18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815</v>
      </c>
      <c r="H198" s="99">
        <v>5038</v>
      </c>
      <c r="I198" s="97">
        <v>4</v>
      </c>
      <c r="J198" s="100">
        <f>อุดรธานี!F26</f>
        <v>209735.23</v>
      </c>
      <c r="K198" s="101">
        <f>อุดรธานี!AK26</f>
        <v>483597.30000000005</v>
      </c>
      <c r="L198" s="101">
        <f>อุดรธานี!AL26</f>
        <v>583231.12</v>
      </c>
      <c r="M198" s="101">
        <f>อุดรธานี!AM26</f>
        <v>638251.36</v>
      </c>
      <c r="N198" s="98"/>
      <c r="O198" s="98"/>
      <c r="P198" s="98"/>
      <c r="Q198" s="90">
        <f t="shared" ref="Q198:Q260" si="8">L198-M198</f>
        <v>-55020.239999999991</v>
      </c>
      <c r="R198" s="91">
        <f t="shared" ref="R198:R260" si="9">L198/H198</f>
        <v>115.76639936482731</v>
      </c>
    </row>
    <row r="199" spans="1:18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816</v>
      </c>
      <c r="H199" s="99">
        <v>5026</v>
      </c>
      <c r="I199" s="97">
        <v>4</v>
      </c>
      <c r="J199" s="100">
        <f>อุดรธานี!F27</f>
        <v>568241.18000000005</v>
      </c>
      <c r="K199" s="101">
        <f>อุดรธานี!AK27</f>
        <v>976795.26</v>
      </c>
      <c r="L199" s="101">
        <f>อุดรธานี!AL27</f>
        <v>659811.96</v>
      </c>
      <c r="M199" s="101">
        <f>อุดรธานี!AM27</f>
        <v>723720.91</v>
      </c>
      <c r="N199" s="98"/>
      <c r="O199" s="98"/>
      <c r="P199" s="98"/>
      <c r="Q199" s="90">
        <f t="shared" si="8"/>
        <v>-63908.95000000007</v>
      </c>
      <c r="R199" s="91">
        <f t="shared" si="9"/>
        <v>131.27973736569837</v>
      </c>
    </row>
    <row r="200" spans="1:18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817</v>
      </c>
      <c r="H200" s="99">
        <v>4590</v>
      </c>
      <c r="I200" s="97">
        <v>4</v>
      </c>
      <c r="J200" s="100">
        <f>อุดรธานี!F28</f>
        <v>68743.600000000006</v>
      </c>
      <c r="K200" s="101">
        <f>อุดรธานี!AK28</f>
        <v>130712.18</v>
      </c>
      <c r="L200" s="101">
        <f>อุดรธานี!AL28</f>
        <v>729223.02</v>
      </c>
      <c r="M200" s="101">
        <f>อุดรธานี!AM28</f>
        <v>654337.71</v>
      </c>
      <c r="N200" s="98"/>
      <c r="O200" s="98"/>
      <c r="P200" s="98"/>
      <c r="Q200" s="90">
        <f t="shared" si="8"/>
        <v>74885.310000000056</v>
      </c>
      <c r="R200" s="91">
        <f t="shared" si="9"/>
        <v>158.87211764705881</v>
      </c>
    </row>
    <row r="201" spans="1:18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818</v>
      </c>
      <c r="H201" s="99">
        <v>7725</v>
      </c>
      <c r="I201" s="97">
        <v>5</v>
      </c>
      <c r="J201" s="100">
        <f>อุดรธานี!F29</f>
        <v>179297.29</v>
      </c>
      <c r="K201" s="101">
        <f>อุดรธานี!AK29</f>
        <v>526068.30000000005</v>
      </c>
      <c r="L201" s="101">
        <f>อุดรธานี!AL29</f>
        <v>617771.26</v>
      </c>
      <c r="M201" s="101">
        <f>อุดรธานี!AM29</f>
        <v>679538.80999999994</v>
      </c>
      <c r="N201" s="98"/>
      <c r="O201" s="98"/>
      <c r="P201" s="98"/>
      <c r="Q201" s="90">
        <f t="shared" si="8"/>
        <v>-61767.54999999993</v>
      </c>
      <c r="R201" s="91">
        <f t="shared" si="9"/>
        <v>79.97038964401294</v>
      </c>
    </row>
    <row r="202" spans="1:18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819</v>
      </c>
      <c r="H202" s="99">
        <v>5622</v>
      </c>
      <c r="I202" s="97">
        <v>4</v>
      </c>
      <c r="J202" s="100">
        <f>อุดรธานี!F30</f>
        <v>1443586.95</v>
      </c>
      <c r="K202" s="101">
        <f>อุดรธานี!AK30</f>
        <v>1833010.18</v>
      </c>
      <c r="L202" s="101">
        <f>อุดรธานี!AL30</f>
        <v>409050.52</v>
      </c>
      <c r="M202" s="101">
        <f>อุดรธานี!AM30</f>
        <v>445852.91000000003</v>
      </c>
      <c r="N202" s="98"/>
      <c r="O202" s="98"/>
      <c r="P202" s="98"/>
      <c r="Q202" s="90">
        <f t="shared" si="8"/>
        <v>-36802.390000000014</v>
      </c>
      <c r="R202" s="91">
        <f t="shared" si="9"/>
        <v>72.758897189612242</v>
      </c>
    </row>
    <row r="203" spans="1:18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820</v>
      </c>
      <c r="H203" s="99">
        <v>5752</v>
      </c>
      <c r="I203" s="97">
        <v>4</v>
      </c>
      <c r="J203" s="100">
        <f>อุดรธานี!F31</f>
        <v>398471.95</v>
      </c>
      <c r="K203" s="101">
        <f>อุดรธานี!AK31</f>
        <v>653388.83000000007</v>
      </c>
      <c r="L203" s="101">
        <f>อุดรธานี!AL31</f>
        <v>417676.3</v>
      </c>
      <c r="M203" s="101">
        <f>อุดรธานี!AM31</f>
        <v>506975.92</v>
      </c>
      <c r="N203" s="98"/>
      <c r="O203" s="98"/>
      <c r="P203" s="98"/>
      <c r="Q203" s="90">
        <f t="shared" si="8"/>
        <v>-89299.62</v>
      </c>
      <c r="R203" s="91">
        <f t="shared" si="9"/>
        <v>72.614099443671762</v>
      </c>
    </row>
    <row r="204" spans="1:18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821</v>
      </c>
      <c r="H204" s="99">
        <v>3706</v>
      </c>
      <c r="I204" s="97">
        <v>3</v>
      </c>
      <c r="J204" s="100">
        <f>อุดรธานี!F32</f>
        <v>608201.74</v>
      </c>
      <c r="K204" s="101">
        <f>อุดรธานี!AK32</f>
        <v>844972.63</v>
      </c>
      <c r="L204" s="101">
        <f>อุดรธานี!AL32</f>
        <v>528971.01</v>
      </c>
      <c r="M204" s="101">
        <f>อุดรธานี!AM32</f>
        <v>632409.72</v>
      </c>
      <c r="N204" s="98"/>
      <c r="O204" s="98"/>
      <c r="P204" s="98"/>
      <c r="Q204" s="90">
        <f t="shared" si="8"/>
        <v>-103438.70999999996</v>
      </c>
      <c r="R204" s="91">
        <f t="shared" si="9"/>
        <v>142.73367781975176</v>
      </c>
    </row>
    <row r="205" spans="1:18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822</v>
      </c>
      <c r="H205" s="99">
        <v>6469</v>
      </c>
      <c r="I205" s="97">
        <v>5</v>
      </c>
      <c r="J205" s="100">
        <f>อุดรธานี!F33</f>
        <v>309280.76</v>
      </c>
      <c r="K205" s="101">
        <f>อุดรธานี!AK33</f>
        <v>953099.85</v>
      </c>
      <c r="L205" s="101">
        <f>อุดรธานี!AL33</f>
        <v>858605.85</v>
      </c>
      <c r="M205" s="101">
        <f>อุดรธานี!AM33</f>
        <v>699897.8899999999</v>
      </c>
      <c r="N205" s="98"/>
      <c r="O205" s="98"/>
      <c r="P205" s="98"/>
      <c r="Q205" s="90">
        <f t="shared" si="8"/>
        <v>158707.96000000008</v>
      </c>
      <c r="R205" s="91">
        <f t="shared" si="9"/>
        <v>132.72620961508733</v>
      </c>
    </row>
    <row r="206" spans="1:18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823</v>
      </c>
      <c r="H206" s="99">
        <v>8575</v>
      </c>
      <c r="I206" s="97">
        <v>5</v>
      </c>
      <c r="J206" s="100">
        <f>อุดรธานี!F34</f>
        <v>231264.54</v>
      </c>
      <c r="K206" s="101">
        <f>อุดรธานี!AK34</f>
        <v>781759.62000000011</v>
      </c>
      <c r="L206" s="101">
        <f>อุดรธานี!AL34</f>
        <v>529263.35999999999</v>
      </c>
      <c r="M206" s="101">
        <f>อุดรธานี!AM34</f>
        <v>666712.71000000008</v>
      </c>
      <c r="N206" s="98"/>
      <c r="O206" s="98"/>
      <c r="P206" s="98"/>
      <c r="Q206" s="90">
        <f t="shared" si="8"/>
        <v>-137449.35000000009</v>
      </c>
      <c r="R206" s="91">
        <f t="shared" si="9"/>
        <v>61.721674635568512</v>
      </c>
    </row>
    <row r="207" spans="1:18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824</v>
      </c>
      <c r="H207" s="99">
        <v>2704</v>
      </c>
      <c r="I207" s="97">
        <v>2</v>
      </c>
      <c r="J207" s="100">
        <f>อุดรธานี!F35</f>
        <v>182780.69</v>
      </c>
      <c r="K207" s="101">
        <f>อุดรธานี!AK35</f>
        <v>421101.35</v>
      </c>
      <c r="L207" s="101">
        <f>อุดรธานี!AL35</f>
        <v>490242.29</v>
      </c>
      <c r="M207" s="101">
        <f>อุดรธานี!AM35</f>
        <v>453520.01</v>
      </c>
      <c r="N207" s="98"/>
      <c r="O207" s="98"/>
      <c r="P207" s="98"/>
      <c r="Q207" s="90">
        <f t="shared" si="8"/>
        <v>36722.27999999997</v>
      </c>
      <c r="R207" s="91">
        <f t="shared" si="9"/>
        <v>181.30262204142011</v>
      </c>
    </row>
    <row r="208" spans="1:18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825</v>
      </c>
      <c r="H208" s="99">
        <v>5541</v>
      </c>
      <c r="I208" s="97">
        <v>4</v>
      </c>
      <c r="J208" s="100">
        <f>อุดรธานี!F36</f>
        <v>261887.04</v>
      </c>
      <c r="K208" s="101">
        <f>อุดรธานี!AK36</f>
        <v>622806.52</v>
      </c>
      <c r="L208" s="101">
        <f>อุดรธานี!AL36</f>
        <v>180865.5</v>
      </c>
      <c r="M208" s="101">
        <f>อุดรธานี!AM36</f>
        <v>345036.97000000003</v>
      </c>
      <c r="N208" s="98"/>
      <c r="O208" s="98"/>
      <c r="P208" s="98"/>
      <c r="Q208" s="90">
        <f t="shared" si="8"/>
        <v>-164171.47000000003</v>
      </c>
      <c r="R208" s="91">
        <f t="shared" si="9"/>
        <v>32.641310232809964</v>
      </c>
    </row>
    <row r="209" spans="1:18" s="109" customFormat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12911146.529999996</v>
      </c>
      <c r="K209" s="141">
        <f>SUM(K181:K208)</f>
        <v>25223075.310000006</v>
      </c>
      <c r="L209" s="106">
        <f>SUM(L181:L208)</f>
        <v>17950792.089999996</v>
      </c>
      <c r="M209" s="106">
        <f>SUM(M181:M208)</f>
        <v>19705068.879999999</v>
      </c>
      <c r="N209" s="104">
        <v>28</v>
      </c>
      <c r="O209" s="104">
        <v>28</v>
      </c>
      <c r="P209" s="104">
        <f>N209-O209</f>
        <v>0</v>
      </c>
      <c r="Q209" s="107">
        <f t="shared" si="8"/>
        <v>-1754276.7900000028</v>
      </c>
      <c r="R209" s="108">
        <f>L209/H209</f>
        <v>98.651323298271052</v>
      </c>
    </row>
    <row r="210" spans="1:18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826</v>
      </c>
      <c r="H211" s="99">
        <v>3427</v>
      </c>
      <c r="I211" s="97">
        <v>3</v>
      </c>
      <c r="J211" s="100">
        <f>อุดรธานี!F37</f>
        <v>1137874.3400000001</v>
      </c>
      <c r="K211" s="101">
        <f>อุดรธานี!AK37</f>
        <v>1234971.8700000001</v>
      </c>
      <c r="L211" s="101">
        <f>อุดรธานี!AL37</f>
        <v>882671.46000000008</v>
      </c>
      <c r="M211" s="101">
        <f>อุดรธานี!AM37</f>
        <v>536296.19000000006</v>
      </c>
      <c r="N211" s="98"/>
      <c r="O211" s="98"/>
      <c r="P211" s="98"/>
      <c r="Q211" s="90">
        <f t="shared" si="8"/>
        <v>346375.27</v>
      </c>
      <c r="R211" s="91">
        <f t="shared" si="9"/>
        <v>257.56389261744971</v>
      </c>
    </row>
    <row r="212" spans="1:18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827</v>
      </c>
      <c r="H212" s="99">
        <v>4040</v>
      </c>
      <c r="I212" s="97">
        <v>3</v>
      </c>
      <c r="J212" s="100">
        <f>อุดรธานี!F38</f>
        <v>1920579.17</v>
      </c>
      <c r="K212" s="101">
        <f>อุดรธานี!AK38</f>
        <v>1876906.39</v>
      </c>
      <c r="L212" s="101">
        <f>อุดรธานี!AL38</f>
        <v>1151391.74</v>
      </c>
      <c r="M212" s="101">
        <f>อุดรธานี!AM38</f>
        <v>563973.72000000009</v>
      </c>
      <c r="N212" s="98"/>
      <c r="O212" s="98"/>
      <c r="P212" s="98"/>
      <c r="Q212" s="90">
        <f t="shared" si="8"/>
        <v>587418.0199999999</v>
      </c>
      <c r="R212" s="91">
        <f t="shared" si="9"/>
        <v>284.99795544554456</v>
      </c>
    </row>
    <row r="213" spans="1:18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828</v>
      </c>
      <c r="H213" s="99">
        <v>3777</v>
      </c>
      <c r="I213" s="97">
        <v>3</v>
      </c>
      <c r="J213" s="100">
        <f>อุดรธานี!F39</f>
        <v>1083172.8600000001</v>
      </c>
      <c r="K213" s="101">
        <f>อุดรธานี!AK39</f>
        <v>1206429.2000000002</v>
      </c>
      <c r="L213" s="101">
        <f>อุดรธานี!AL39</f>
        <v>1339685.81</v>
      </c>
      <c r="M213" s="101">
        <f>อุดรธานี!AM39</f>
        <v>851987.29</v>
      </c>
      <c r="N213" s="98"/>
      <c r="O213" s="98"/>
      <c r="P213" s="98"/>
      <c r="Q213" s="90">
        <f t="shared" si="8"/>
        <v>487698.52</v>
      </c>
      <c r="R213" s="91">
        <f t="shared" si="9"/>
        <v>354.69574000529525</v>
      </c>
    </row>
    <row r="214" spans="1:18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829</v>
      </c>
      <c r="H214" s="99">
        <v>3629</v>
      </c>
      <c r="I214" s="97">
        <v>3</v>
      </c>
      <c r="J214" s="100">
        <f>อุดรธานี!F40</f>
        <v>917950.87</v>
      </c>
      <c r="K214" s="101">
        <f>อุดรธานี!AK40</f>
        <v>1048522.0700000001</v>
      </c>
      <c r="L214" s="101">
        <f>อุดรธานี!AL40</f>
        <v>974538.12</v>
      </c>
      <c r="M214" s="101">
        <f>อุดรธานี!AM40</f>
        <v>496624.80000000005</v>
      </c>
      <c r="N214" s="98"/>
      <c r="O214" s="98"/>
      <c r="P214" s="98"/>
      <c r="Q214" s="90">
        <f t="shared" si="8"/>
        <v>477913.31999999995</v>
      </c>
      <c r="R214" s="91">
        <f t="shared" si="9"/>
        <v>268.54178010471202</v>
      </c>
    </row>
    <row r="215" spans="1:18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830</v>
      </c>
      <c r="H215" s="99">
        <v>7375</v>
      </c>
      <c r="I215" s="97">
        <v>5</v>
      </c>
      <c r="J215" s="100">
        <f>อุดรธานี!F41</f>
        <v>1691692.1</v>
      </c>
      <c r="K215" s="101">
        <f>อุดรธานี!AK41</f>
        <v>1890691.55</v>
      </c>
      <c r="L215" s="101">
        <f>อุดรธานี!AL41</f>
        <v>1687856.33</v>
      </c>
      <c r="M215" s="101">
        <f>อุดรธานี!AM41</f>
        <v>874101.21</v>
      </c>
      <c r="N215" s="98"/>
      <c r="O215" s="98"/>
      <c r="P215" s="98"/>
      <c r="Q215" s="90">
        <f t="shared" si="8"/>
        <v>813755.12000000011</v>
      </c>
      <c r="R215" s="91">
        <f t="shared" si="9"/>
        <v>228.8618752542373</v>
      </c>
    </row>
    <row r="216" spans="1:18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831</v>
      </c>
      <c r="H216" s="99">
        <v>7220</v>
      </c>
      <c r="I216" s="97">
        <v>5</v>
      </c>
      <c r="J216" s="100">
        <f>อุดรธานี!F42</f>
        <v>1583708.48</v>
      </c>
      <c r="K216" s="101">
        <f>อุดรธานี!AK42</f>
        <v>1741084.0399999998</v>
      </c>
      <c r="L216" s="101">
        <f>อุดรธานี!AL42</f>
        <v>1181495.27</v>
      </c>
      <c r="M216" s="101">
        <f>อุดรธานี!AM42</f>
        <v>922398.94</v>
      </c>
      <c r="N216" s="98"/>
      <c r="O216" s="98"/>
      <c r="P216" s="98"/>
      <c r="Q216" s="90">
        <f t="shared" si="8"/>
        <v>259096.33000000007</v>
      </c>
      <c r="R216" s="91">
        <f t="shared" si="9"/>
        <v>163.64200415512465</v>
      </c>
    </row>
    <row r="217" spans="1:18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832</v>
      </c>
      <c r="H217" s="99">
        <v>2933</v>
      </c>
      <c r="I217" s="97">
        <v>2</v>
      </c>
      <c r="J217" s="100">
        <f>อุดรธานี!F43</f>
        <v>641196.77</v>
      </c>
      <c r="K217" s="101">
        <f>อุดรธานี!AK43</f>
        <v>745612.4800000001</v>
      </c>
      <c r="L217" s="101">
        <f>อุดรธานี!AL43</f>
        <v>803656.79</v>
      </c>
      <c r="M217" s="101">
        <f>อุดรธานี!AM43</f>
        <v>396038.45</v>
      </c>
      <c r="N217" s="98"/>
      <c r="O217" s="98"/>
      <c r="P217" s="98"/>
      <c r="Q217" s="90">
        <f t="shared" si="8"/>
        <v>407618.34</v>
      </c>
      <c r="R217" s="91">
        <f t="shared" si="9"/>
        <v>274.00504261847937</v>
      </c>
    </row>
    <row r="218" spans="1:18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833</v>
      </c>
      <c r="H218" s="99">
        <v>3400</v>
      </c>
      <c r="I218" s="97">
        <v>3</v>
      </c>
      <c r="J218" s="100">
        <f>อุดรธานี!F44</f>
        <v>760730.43</v>
      </c>
      <c r="K218" s="101">
        <f>อุดรธานี!AK44</f>
        <v>824639.71000000008</v>
      </c>
      <c r="L218" s="101">
        <f>อุดรธานี!AL44</f>
        <v>1122705.47</v>
      </c>
      <c r="M218" s="101">
        <f>อุดรธานี!AM44</f>
        <v>626102.21</v>
      </c>
      <c r="N218" s="98"/>
      <c r="O218" s="98"/>
      <c r="P218" s="98"/>
      <c r="Q218" s="90">
        <f t="shared" si="8"/>
        <v>496603.26</v>
      </c>
      <c r="R218" s="91">
        <f t="shared" si="9"/>
        <v>330.20749117647057</v>
      </c>
    </row>
    <row r="219" spans="1:18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834</v>
      </c>
      <c r="H219" s="99">
        <v>2041</v>
      </c>
      <c r="I219" s="97">
        <v>2</v>
      </c>
      <c r="J219" s="100">
        <f>อุดรธานี!F45</f>
        <v>546122.69999999995</v>
      </c>
      <c r="K219" s="101">
        <f>อุดรธานี!AK45</f>
        <v>610890.12</v>
      </c>
      <c r="L219" s="101">
        <f>อุดรธานี!AL45</f>
        <v>279694.39</v>
      </c>
      <c r="M219" s="101">
        <f>อุดรธานี!AM45</f>
        <v>240047.50000000003</v>
      </c>
      <c r="N219" s="98"/>
      <c r="O219" s="98"/>
      <c r="P219" s="98"/>
      <c r="Q219" s="90">
        <f t="shared" si="8"/>
        <v>39646.889999999985</v>
      </c>
      <c r="R219" s="91">
        <f t="shared" si="9"/>
        <v>137.03791768740814</v>
      </c>
    </row>
    <row r="220" spans="1:18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835</v>
      </c>
      <c r="H220" s="99">
        <v>3738</v>
      </c>
      <c r="I220" s="97">
        <v>3</v>
      </c>
      <c r="J220" s="100">
        <f>อุดรธานี!F46</f>
        <v>1231298.8899999999</v>
      </c>
      <c r="K220" s="101">
        <f>อุดรธานี!AK46</f>
        <v>1307188.0899999999</v>
      </c>
      <c r="L220" s="101">
        <f>อุดรธานี!AL46</f>
        <v>715333.93</v>
      </c>
      <c r="M220" s="101">
        <f>อุดรธานี!AM46</f>
        <v>488377.23</v>
      </c>
      <c r="N220" s="98"/>
      <c r="O220" s="98"/>
      <c r="P220" s="98"/>
      <c r="Q220" s="90">
        <f t="shared" si="8"/>
        <v>226956.70000000007</v>
      </c>
      <c r="R220" s="91">
        <f t="shared" si="9"/>
        <v>191.36809256286784</v>
      </c>
    </row>
    <row r="221" spans="1:18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836</v>
      </c>
      <c r="H221" s="99">
        <v>3574</v>
      </c>
      <c r="I221" s="97">
        <v>3</v>
      </c>
      <c r="J221" s="100">
        <f>อุดรธานี!F47</f>
        <v>1695606.68</v>
      </c>
      <c r="K221" s="101">
        <f>อุดรธานี!AK47</f>
        <v>1814213.3699999999</v>
      </c>
      <c r="L221" s="101">
        <f>อุดรธานี!AL47</f>
        <v>1080264.06</v>
      </c>
      <c r="M221" s="101">
        <f>อุดรธานี!AM47</f>
        <v>510828.48000000004</v>
      </c>
      <c r="N221" s="98"/>
      <c r="O221" s="98"/>
      <c r="P221" s="98"/>
      <c r="Q221" s="90">
        <f t="shared" si="8"/>
        <v>569435.58000000007</v>
      </c>
      <c r="R221" s="91">
        <f t="shared" si="9"/>
        <v>302.25631225517628</v>
      </c>
    </row>
    <row r="222" spans="1:18" s="109" customFormat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13209933.289999999</v>
      </c>
      <c r="K222" s="106">
        <f>SUM(K210:K221)</f>
        <v>14301148.889999999</v>
      </c>
      <c r="L222" s="106">
        <f>SUM(L210:L221)</f>
        <v>11219293.370000001</v>
      </c>
      <c r="M222" s="106">
        <f>SUM(M210:M221)</f>
        <v>6506776.0200000014</v>
      </c>
      <c r="N222" s="104">
        <v>11</v>
      </c>
      <c r="O222" s="104">
        <v>11</v>
      </c>
      <c r="P222" s="104">
        <f>N222-O222</f>
        <v>0</v>
      </c>
      <c r="Q222" s="107">
        <f t="shared" si="8"/>
        <v>4712517.3499999996</v>
      </c>
      <c r="R222" s="108">
        <f>L222/H222</f>
        <v>248.46732006023831</v>
      </c>
    </row>
    <row r="223" spans="1:18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837</v>
      </c>
      <c r="H224" s="99">
        <v>3277</v>
      </c>
      <c r="I224" s="97">
        <v>3</v>
      </c>
      <c r="J224" s="100">
        <f>อุดรธานี!F48</f>
        <v>322284.27</v>
      </c>
      <c r="K224" s="101">
        <f>อุดรธานี!AK48</f>
        <v>628452.34000000008</v>
      </c>
      <c r="L224" s="101">
        <f>อุดรธานี!AL48</f>
        <v>671647.24</v>
      </c>
      <c r="M224" s="101">
        <f>อุดรธานี!AM48</f>
        <v>417269.56999999995</v>
      </c>
      <c r="N224" s="98"/>
      <c r="O224" s="98"/>
      <c r="P224" s="98"/>
      <c r="Q224" s="90">
        <f t="shared" si="8"/>
        <v>254377.67000000004</v>
      </c>
      <c r="R224" s="91">
        <f t="shared" si="9"/>
        <v>204.95796155019835</v>
      </c>
    </row>
    <row r="225" spans="1:18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838</v>
      </c>
      <c r="H225" s="99">
        <v>3411</v>
      </c>
      <c r="I225" s="97">
        <v>3</v>
      </c>
      <c r="J225" s="100">
        <f>อุดรธานี!F49</f>
        <v>421292.11</v>
      </c>
      <c r="K225" s="101">
        <f>อุดรธานี!AK49</f>
        <v>362389.32999999996</v>
      </c>
      <c r="L225" s="101">
        <f>อุดรธานี!AL49</f>
        <v>863877.86</v>
      </c>
      <c r="M225" s="101">
        <f>อุดรธานี!AM49</f>
        <v>578292.87</v>
      </c>
      <c r="N225" s="98"/>
      <c r="O225" s="98"/>
      <c r="P225" s="98"/>
      <c r="Q225" s="90">
        <f t="shared" si="8"/>
        <v>285584.99</v>
      </c>
      <c r="R225" s="91">
        <f t="shared" si="9"/>
        <v>253.26234535326884</v>
      </c>
    </row>
    <row r="226" spans="1:18" s="148" customFormat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839</v>
      </c>
      <c r="H226" s="144">
        <v>2894</v>
      </c>
      <c r="I226" s="145">
        <v>2</v>
      </c>
      <c r="J226" s="100">
        <f>อุดรธานี!F50</f>
        <v>50012.84</v>
      </c>
      <c r="K226" s="101">
        <f>อุดรธานี!AK50</f>
        <v>110026.07999999999</v>
      </c>
      <c r="L226" s="101">
        <f>อุดรธานี!AL50</f>
        <v>521441.13</v>
      </c>
      <c r="M226" s="101">
        <f>อุดรธานี!AM50</f>
        <v>463064.74999999994</v>
      </c>
      <c r="N226" s="143"/>
      <c r="O226" s="143"/>
      <c r="P226" s="143"/>
      <c r="Q226" s="147">
        <f t="shared" si="8"/>
        <v>58376.380000000063</v>
      </c>
      <c r="R226" s="147">
        <f t="shared" si="9"/>
        <v>180.18007256392536</v>
      </c>
    </row>
    <row r="227" spans="1:18" s="148" customFormat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840</v>
      </c>
      <c r="H227" s="144">
        <v>2458</v>
      </c>
      <c r="I227" s="145">
        <v>2</v>
      </c>
      <c r="J227" s="100">
        <f>อุดรธานี!F51</f>
        <v>251064.08</v>
      </c>
      <c r="K227" s="101">
        <f>อุดรธานี!AK51</f>
        <v>474496.33999999997</v>
      </c>
      <c r="L227" s="101">
        <f>อุดรธานี!AL51</f>
        <v>442391.47</v>
      </c>
      <c r="M227" s="101">
        <f>อุดรธานี!AM51</f>
        <v>382807.83000000007</v>
      </c>
      <c r="N227" s="143"/>
      <c r="O227" s="143"/>
      <c r="P227" s="143"/>
      <c r="Q227" s="147">
        <f t="shared" si="8"/>
        <v>59583.639999999898</v>
      </c>
      <c r="R227" s="147">
        <f t="shared" si="9"/>
        <v>179.98025630593978</v>
      </c>
    </row>
    <row r="228" spans="1:18" s="148" customFormat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841</v>
      </c>
      <c r="H228" s="144">
        <v>5253</v>
      </c>
      <c r="I228" s="145">
        <v>4</v>
      </c>
      <c r="J228" s="100">
        <f>อุดรธานี!F52</f>
        <v>451652.29</v>
      </c>
      <c r="K228" s="101">
        <f>อุดรธานี!AK52</f>
        <v>832903.04</v>
      </c>
      <c r="L228" s="101">
        <f>อุดรธานี!AL52</f>
        <v>984988.86</v>
      </c>
      <c r="M228" s="101">
        <f>อุดรธานี!AM52</f>
        <v>683888.87</v>
      </c>
      <c r="N228" s="143"/>
      <c r="O228" s="143"/>
      <c r="P228" s="143"/>
      <c r="Q228" s="147">
        <f t="shared" si="8"/>
        <v>301099.99</v>
      </c>
      <c r="R228" s="147">
        <f t="shared" si="9"/>
        <v>187.50977727013134</v>
      </c>
    </row>
    <row r="229" spans="1:18" s="155" customFormat="1" x14ac:dyDescent="0.7">
      <c r="A229" s="149">
        <v>7</v>
      </c>
      <c r="B229" s="150" t="s">
        <v>50</v>
      </c>
      <c r="C229" s="150" t="s">
        <v>17</v>
      </c>
      <c r="D229" s="150" t="s">
        <v>78</v>
      </c>
      <c r="E229" s="150" t="s">
        <v>18</v>
      </c>
      <c r="F229" s="150" t="s">
        <v>166</v>
      </c>
      <c r="G229" s="150" t="s">
        <v>842</v>
      </c>
      <c r="H229" s="144">
        <v>2165</v>
      </c>
      <c r="I229" s="149">
        <v>2</v>
      </c>
      <c r="J229" s="100">
        <f>อุดรธานี!F53</f>
        <v>397921.17</v>
      </c>
      <c r="K229" s="101">
        <f>อุดรธานี!AK53</f>
        <v>653553.72</v>
      </c>
      <c r="L229" s="101">
        <f>อุดรธานี!AL53</f>
        <v>656753.15999999992</v>
      </c>
      <c r="M229" s="101">
        <f>อุดรธานี!AM53</f>
        <v>535289.82000000007</v>
      </c>
      <c r="N229" s="150"/>
      <c r="O229" s="150"/>
      <c r="P229" s="150"/>
      <c r="Q229" s="153">
        <f t="shared" si="8"/>
        <v>121463.33999999985</v>
      </c>
      <c r="R229" s="154">
        <f t="shared" si="9"/>
        <v>303.35018937644338</v>
      </c>
    </row>
    <row r="230" spans="1:18" s="155" customFormat="1" x14ac:dyDescent="0.7">
      <c r="A230" s="149">
        <v>8</v>
      </c>
      <c r="B230" s="150" t="s">
        <v>50</v>
      </c>
      <c r="C230" s="150" t="s">
        <v>17</v>
      </c>
      <c r="D230" s="150" t="s">
        <v>78</v>
      </c>
      <c r="E230" s="150" t="s">
        <v>18</v>
      </c>
      <c r="F230" s="150" t="s">
        <v>166</v>
      </c>
      <c r="G230" s="150" t="s">
        <v>843</v>
      </c>
      <c r="H230" s="144">
        <v>2520</v>
      </c>
      <c r="I230" s="149">
        <v>2</v>
      </c>
      <c r="J230" s="100">
        <f>อุดรธานี!F54</f>
        <v>373541.9</v>
      </c>
      <c r="K230" s="101">
        <f>อุดรธานี!AK54</f>
        <v>560833.08000000007</v>
      </c>
      <c r="L230" s="101">
        <f>อุดรธานี!AL54</f>
        <v>809654.74</v>
      </c>
      <c r="M230" s="101">
        <f>อุดรธานี!AM54</f>
        <v>562483.51</v>
      </c>
      <c r="N230" s="150"/>
      <c r="O230" s="150"/>
      <c r="P230" s="150"/>
      <c r="Q230" s="153">
        <f t="shared" si="8"/>
        <v>247171.22999999998</v>
      </c>
      <c r="R230" s="154">
        <f t="shared" si="9"/>
        <v>321.29156349206346</v>
      </c>
    </row>
    <row r="231" spans="1:18" s="148" customFormat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844</v>
      </c>
      <c r="H231" s="144">
        <v>7151</v>
      </c>
      <c r="I231" s="145">
        <v>5</v>
      </c>
      <c r="J231" s="100">
        <f>อุดรธานี!F55</f>
        <v>623886.16</v>
      </c>
      <c r="K231" s="101">
        <f>อุดรธานี!AK55</f>
        <v>874457.05</v>
      </c>
      <c r="L231" s="101">
        <f>อุดรธานี!AL55</f>
        <v>1218107.21</v>
      </c>
      <c r="M231" s="101">
        <f>อุดรธานี!AM55</f>
        <v>799634.2300000001</v>
      </c>
      <c r="N231" s="143"/>
      <c r="O231" s="143"/>
      <c r="P231" s="143"/>
      <c r="Q231" s="147">
        <f t="shared" si="8"/>
        <v>418472.97999999986</v>
      </c>
      <c r="R231" s="147">
        <f t="shared" si="9"/>
        <v>170.34082086421478</v>
      </c>
    </row>
    <row r="232" spans="1:18" s="155" customFormat="1" x14ac:dyDescent="0.7">
      <c r="A232" s="149">
        <v>10</v>
      </c>
      <c r="B232" s="150" t="s">
        <v>50</v>
      </c>
      <c r="C232" s="150" t="s">
        <v>17</v>
      </c>
      <c r="D232" s="150" t="s">
        <v>78</v>
      </c>
      <c r="E232" s="150" t="s">
        <v>18</v>
      </c>
      <c r="F232" s="150" t="s">
        <v>166</v>
      </c>
      <c r="G232" s="150" t="s">
        <v>845</v>
      </c>
      <c r="H232" s="144">
        <v>6762</v>
      </c>
      <c r="I232" s="149">
        <v>5</v>
      </c>
      <c r="J232" s="100">
        <f>อุดรธานี!F56</f>
        <v>479956.67</v>
      </c>
      <c r="K232" s="101">
        <f>อุดรธานี!AK56</f>
        <v>573276.13</v>
      </c>
      <c r="L232" s="101">
        <f>อุดรธานี!AL56</f>
        <v>940768.48</v>
      </c>
      <c r="M232" s="101">
        <f>อุดรธานี!AM56</f>
        <v>656457.59</v>
      </c>
      <c r="N232" s="150"/>
      <c r="O232" s="150"/>
      <c r="P232" s="150"/>
      <c r="Q232" s="153">
        <f t="shared" si="8"/>
        <v>284310.89</v>
      </c>
      <c r="R232" s="154">
        <f t="shared" si="9"/>
        <v>139.1257734398107</v>
      </c>
    </row>
    <row r="233" spans="1:18" s="148" customFormat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846</v>
      </c>
      <c r="H233" s="144">
        <v>3820</v>
      </c>
      <c r="I233" s="145">
        <v>3</v>
      </c>
      <c r="J233" s="100">
        <f>อุดรธานี!F57</f>
        <v>422550.91</v>
      </c>
      <c r="K233" s="101">
        <f>อุดรธานี!AK57</f>
        <v>1294812.8600000001</v>
      </c>
      <c r="L233" s="101">
        <f>อุดรธานี!AL57</f>
        <v>641843.65999999992</v>
      </c>
      <c r="M233" s="101">
        <f>อุดรธานี!AM57</f>
        <v>446500.56</v>
      </c>
      <c r="N233" s="143"/>
      <c r="O233" s="143"/>
      <c r="P233" s="143"/>
      <c r="Q233" s="147">
        <f t="shared" si="8"/>
        <v>195343.09999999992</v>
      </c>
      <c r="R233" s="147">
        <f t="shared" si="9"/>
        <v>168.02190052356019</v>
      </c>
    </row>
    <row r="234" spans="1:18" s="148" customFormat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847</v>
      </c>
      <c r="H234" s="144">
        <v>2779</v>
      </c>
      <c r="I234" s="145">
        <v>2</v>
      </c>
      <c r="J234" s="100">
        <f>อุดรธานี!F58</f>
        <v>244260.92</v>
      </c>
      <c r="K234" s="101">
        <f>อุดรธานี!AK58</f>
        <v>407049</v>
      </c>
      <c r="L234" s="101">
        <f>อุดรธานี!AL58</f>
        <v>336995.26</v>
      </c>
      <c r="M234" s="101">
        <f>อุดรธานี!AM58</f>
        <v>407916.18</v>
      </c>
      <c r="N234" s="143"/>
      <c r="O234" s="143"/>
      <c r="P234" s="143"/>
      <c r="Q234" s="147">
        <f t="shared" si="8"/>
        <v>-70920.919999999984</v>
      </c>
      <c r="R234" s="147">
        <f t="shared" si="9"/>
        <v>121.26493702770782</v>
      </c>
    </row>
    <row r="235" spans="1:18" s="109" customFormat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4038423.32</v>
      </c>
      <c r="K235" s="106">
        <f>SUM(K223:K234)</f>
        <v>6772248.9699999997</v>
      </c>
      <c r="L235" s="106">
        <f>SUM(L223:L234)</f>
        <v>8088469.0700000003</v>
      </c>
      <c r="M235" s="106">
        <f>SUM(M223:M234)</f>
        <v>5933605.7799999993</v>
      </c>
      <c r="N235" s="104">
        <v>11</v>
      </c>
      <c r="O235" s="104">
        <v>11</v>
      </c>
      <c r="P235" s="104">
        <f>N235-O235</f>
        <v>0</v>
      </c>
      <c r="Q235" s="156">
        <f t="shared" si="8"/>
        <v>2154863.290000001</v>
      </c>
      <c r="R235" s="108">
        <f>L235/H235</f>
        <v>190.3617102847729</v>
      </c>
    </row>
    <row r="236" spans="1:18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848</v>
      </c>
      <c r="H237" s="113">
        <v>4680</v>
      </c>
      <c r="I237" s="111">
        <v>4</v>
      </c>
      <c r="J237" s="100">
        <f>อุดรธานี!F59</f>
        <v>1866137.54</v>
      </c>
      <c r="K237" s="101">
        <f>อุดรธานี!AK59</f>
        <v>1963723.4000000001</v>
      </c>
      <c r="L237" s="101">
        <f>อุดรธานี!AL59</f>
        <v>867833.82</v>
      </c>
      <c r="M237" s="101">
        <f>อุดรธานี!AM59</f>
        <v>563250.61</v>
      </c>
      <c r="N237" s="157"/>
      <c r="O237" s="157"/>
      <c r="P237" s="157"/>
      <c r="Q237" s="115">
        <f t="shared" si="8"/>
        <v>304583.20999999996</v>
      </c>
      <c r="R237" s="116">
        <f t="shared" si="9"/>
        <v>185.43457692307692</v>
      </c>
    </row>
    <row r="238" spans="1:18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849</v>
      </c>
      <c r="H238" s="99">
        <v>8548</v>
      </c>
      <c r="I238" s="97">
        <v>5</v>
      </c>
      <c r="J238" s="100">
        <f>อุดรธานี!F60</f>
        <v>3350216</v>
      </c>
      <c r="K238" s="101">
        <f>อุดรธานี!AK60</f>
        <v>3581997.61</v>
      </c>
      <c r="L238" s="101">
        <f>อุดรธานี!AL60</f>
        <v>1608565.6600000001</v>
      </c>
      <c r="M238" s="101">
        <f>อุดรธานี!AM60</f>
        <v>1119443.6499999999</v>
      </c>
      <c r="N238" s="98"/>
      <c r="O238" s="98"/>
      <c r="P238" s="98"/>
      <c r="Q238" s="90">
        <f t="shared" si="8"/>
        <v>489122.01000000024</v>
      </c>
      <c r="R238" s="91">
        <f t="shared" si="9"/>
        <v>188.18035329901733</v>
      </c>
    </row>
    <row r="239" spans="1:18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850</v>
      </c>
      <c r="H239" s="99">
        <v>4511</v>
      </c>
      <c r="I239" s="97">
        <v>4</v>
      </c>
      <c r="J239" s="100">
        <f>อุดรธานี!F61</f>
        <v>620198.28</v>
      </c>
      <c r="K239" s="101">
        <f>อุดรธานี!AK61</f>
        <v>1325392.1300000001</v>
      </c>
      <c r="L239" s="101">
        <f>อุดรธานี!AL61</f>
        <v>827618.45</v>
      </c>
      <c r="M239" s="101">
        <f>อุดรธานี!AM61</f>
        <v>621305.17000000004</v>
      </c>
      <c r="N239" s="98"/>
      <c r="O239" s="98"/>
      <c r="P239" s="98"/>
      <c r="Q239" s="90">
        <f t="shared" si="8"/>
        <v>206313.27999999991</v>
      </c>
      <c r="R239" s="91">
        <f t="shared" si="9"/>
        <v>183.46673686544003</v>
      </c>
    </row>
    <row r="240" spans="1:18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851</v>
      </c>
      <c r="H240" s="99">
        <v>3134</v>
      </c>
      <c r="I240" s="97">
        <v>3</v>
      </c>
      <c r="J240" s="100">
        <f>อุดรธานี!F62</f>
        <v>827610.77</v>
      </c>
      <c r="K240" s="101">
        <f>อุดรธานี!AK62</f>
        <v>933187.68</v>
      </c>
      <c r="L240" s="101">
        <f>อุดรธานี!AL62</f>
        <v>577717.13</v>
      </c>
      <c r="M240" s="101">
        <f>อุดรธานี!AM62</f>
        <v>516509.89</v>
      </c>
      <c r="N240" s="98"/>
      <c r="O240" s="98"/>
      <c r="P240" s="98"/>
      <c r="Q240" s="90">
        <f t="shared" si="8"/>
        <v>61207.239999999991</v>
      </c>
      <c r="R240" s="91">
        <f t="shared" si="9"/>
        <v>184.33858647096363</v>
      </c>
    </row>
    <row r="241" spans="1:18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852</v>
      </c>
      <c r="H241" s="99">
        <v>7157</v>
      </c>
      <c r="I241" s="97">
        <v>5</v>
      </c>
      <c r="J241" s="100">
        <f>อุดรธานี!F63</f>
        <v>1475513.35</v>
      </c>
      <c r="K241" s="101">
        <f>อุดรธานี!AK63</f>
        <v>1778634.26</v>
      </c>
      <c r="L241" s="101">
        <f>อุดรธานี!AL63</f>
        <v>759673.90999999992</v>
      </c>
      <c r="M241" s="101">
        <f>อุดรธานี!AM63</f>
        <v>498622.64</v>
      </c>
      <c r="N241" s="98"/>
      <c r="O241" s="98"/>
      <c r="P241" s="98"/>
      <c r="Q241" s="90">
        <f t="shared" si="8"/>
        <v>261051.2699999999</v>
      </c>
      <c r="R241" s="91">
        <f t="shared" si="9"/>
        <v>106.14418191979878</v>
      </c>
    </row>
    <row r="242" spans="1:18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853</v>
      </c>
      <c r="H242" s="99">
        <v>5769</v>
      </c>
      <c r="I242" s="97">
        <v>4</v>
      </c>
      <c r="J242" s="100">
        <f>อุดรธานี!F64</f>
        <v>1098979</v>
      </c>
      <c r="K242" s="101">
        <f>อุดรธานี!AK64</f>
        <v>1326691.8700000001</v>
      </c>
      <c r="L242" s="101">
        <f>อุดรธานี!AL64</f>
        <v>1032551.8</v>
      </c>
      <c r="M242" s="101">
        <f>อุดรธานี!AM64</f>
        <v>845080.9800000001</v>
      </c>
      <c r="N242" s="98"/>
      <c r="O242" s="98"/>
      <c r="P242" s="98"/>
      <c r="Q242" s="90">
        <f t="shared" si="8"/>
        <v>187470.81999999995</v>
      </c>
      <c r="R242" s="91">
        <f t="shared" si="9"/>
        <v>178.98280464551917</v>
      </c>
    </row>
    <row r="243" spans="1:18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855</v>
      </c>
      <c r="H243" s="99">
        <v>3401</v>
      </c>
      <c r="I243" s="97">
        <v>3</v>
      </c>
      <c r="J243" s="100">
        <f>อุดรธานี!F65</f>
        <v>1854923.26</v>
      </c>
      <c r="K243" s="101">
        <f>อุดรธานี!AK65</f>
        <v>1954236.6600000001</v>
      </c>
      <c r="L243" s="101">
        <f>อุดรธานี!AL65</f>
        <v>364493.36</v>
      </c>
      <c r="M243" s="101">
        <f>อุดรธานี!AM65</f>
        <v>508896.76</v>
      </c>
      <c r="N243" s="98"/>
      <c r="O243" s="98"/>
      <c r="P243" s="98"/>
      <c r="Q243" s="90">
        <f t="shared" si="8"/>
        <v>-144403.40000000002</v>
      </c>
      <c r="R243" s="91">
        <f t="shared" si="9"/>
        <v>107.17240811526021</v>
      </c>
    </row>
    <row r="244" spans="1:18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856</v>
      </c>
      <c r="H244" s="99">
        <v>4701</v>
      </c>
      <c r="I244" s="97">
        <v>4</v>
      </c>
      <c r="J244" s="100">
        <f>อุดรธานี!F67</f>
        <v>947273.89</v>
      </c>
      <c r="K244" s="101">
        <f>อุดรธานี!AK67</f>
        <v>1110049.4600000002</v>
      </c>
      <c r="L244" s="101">
        <f>อุดรธานี!AL67</f>
        <v>773219.42</v>
      </c>
      <c r="M244" s="101">
        <f>อุดรธานี!AM67</f>
        <v>372103.89</v>
      </c>
      <c r="N244" s="98"/>
      <c r="O244" s="98"/>
      <c r="P244" s="98"/>
      <c r="Q244" s="90">
        <f t="shared" si="8"/>
        <v>401115.53</v>
      </c>
      <c r="R244" s="91">
        <f t="shared" si="9"/>
        <v>164.47977451606042</v>
      </c>
    </row>
    <row r="245" spans="1:18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857</v>
      </c>
      <c r="H245" s="99">
        <v>2949</v>
      </c>
      <c r="I245" s="97">
        <v>2</v>
      </c>
      <c r="J245" s="100">
        <f>อุดรธานี!F68</f>
        <v>248213.05</v>
      </c>
      <c r="K245" s="101">
        <f>อุดรธานี!AK67</f>
        <v>1110049.4600000002</v>
      </c>
      <c r="L245" s="101">
        <f>อุดรธานี!AL67</f>
        <v>773219.42</v>
      </c>
      <c r="M245" s="101">
        <f>อุดรธานี!AM67</f>
        <v>372103.89</v>
      </c>
      <c r="N245" s="98"/>
      <c r="O245" s="98"/>
      <c r="P245" s="98"/>
      <c r="Q245" s="90">
        <f t="shared" si="8"/>
        <v>401115.53</v>
      </c>
      <c r="R245" s="91">
        <f t="shared" si="9"/>
        <v>262.19715835876571</v>
      </c>
    </row>
    <row r="246" spans="1:18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858</v>
      </c>
      <c r="H246" s="99">
        <v>4403</v>
      </c>
      <c r="I246" s="97">
        <v>3</v>
      </c>
      <c r="J246" s="100">
        <f>อุดรธานี!F69</f>
        <v>422346.66</v>
      </c>
      <c r="K246" s="101">
        <f>อุดรธานี!AK68</f>
        <v>321578.45</v>
      </c>
      <c r="L246" s="101">
        <f>อุดรธานี!AL68</f>
        <v>414178.44</v>
      </c>
      <c r="M246" s="101">
        <f>อุดรธานี!AM68</f>
        <v>383150.6</v>
      </c>
      <c r="N246" s="98"/>
      <c r="O246" s="98"/>
      <c r="P246" s="98"/>
      <c r="Q246" s="90">
        <f t="shared" si="8"/>
        <v>31027.840000000026</v>
      </c>
      <c r="R246" s="91">
        <f t="shared" si="9"/>
        <v>94.067326822620942</v>
      </c>
    </row>
    <row r="247" spans="1:18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859</v>
      </c>
      <c r="H247" s="99">
        <v>2617</v>
      </c>
      <c r="I247" s="97">
        <v>2</v>
      </c>
      <c r="J247" s="100">
        <f>อุดรธานี!F70</f>
        <v>654571.75</v>
      </c>
      <c r="K247" s="101">
        <f>อุดรธานี!AK69</f>
        <v>676863.4</v>
      </c>
      <c r="L247" s="101">
        <f>อุดรธานี!AL69</f>
        <v>741314.12</v>
      </c>
      <c r="M247" s="101">
        <f>อุดรธานี!AM69</f>
        <v>662651.85</v>
      </c>
      <c r="N247" s="98"/>
      <c r="O247" s="98"/>
      <c r="P247" s="98"/>
      <c r="Q247" s="90">
        <f t="shared" si="8"/>
        <v>78662.270000000019</v>
      </c>
      <c r="R247" s="91">
        <f t="shared" si="9"/>
        <v>283.2686740542606</v>
      </c>
    </row>
    <row r="248" spans="1:18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860</v>
      </c>
      <c r="H248" s="99">
        <v>4428</v>
      </c>
      <c r="I248" s="97">
        <v>3</v>
      </c>
      <c r="J248" s="100">
        <f>อุดรธานี!F71</f>
        <v>600227.30000000005</v>
      </c>
      <c r="K248" s="101">
        <f>อุดรธานี!AK70</f>
        <v>757164.59000000008</v>
      </c>
      <c r="L248" s="101">
        <f>อุดรธานี!AL70</f>
        <v>498830.42000000004</v>
      </c>
      <c r="M248" s="101">
        <f>อุดรธานี!AM70</f>
        <v>438428.59</v>
      </c>
      <c r="N248" s="98"/>
      <c r="O248" s="98"/>
      <c r="P248" s="98"/>
      <c r="Q248" s="90">
        <f t="shared" si="8"/>
        <v>60401.830000000016</v>
      </c>
      <c r="R248" s="91">
        <f t="shared" si="9"/>
        <v>112.65366305329721</v>
      </c>
    </row>
    <row r="249" spans="1:18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861</v>
      </c>
      <c r="H249" s="99">
        <v>2607</v>
      </c>
      <c r="I249" s="97">
        <v>2</v>
      </c>
      <c r="J249" s="100">
        <f>อุดรธานี!F72</f>
        <v>509624.8</v>
      </c>
      <c r="K249" s="101">
        <f>อุดรธานี!AK71</f>
        <v>694443.98</v>
      </c>
      <c r="L249" s="101">
        <f>อุดรธานี!AL71</f>
        <v>420244.67000000004</v>
      </c>
      <c r="M249" s="101">
        <f>อุดรธานี!AM71</f>
        <v>349017.93</v>
      </c>
      <c r="N249" s="98"/>
      <c r="O249" s="98"/>
      <c r="P249" s="98"/>
      <c r="Q249" s="90">
        <f t="shared" si="8"/>
        <v>71226.740000000049</v>
      </c>
      <c r="R249" s="91">
        <f t="shared" si="9"/>
        <v>161.19856923667052</v>
      </c>
    </row>
    <row r="250" spans="1:18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862</v>
      </c>
      <c r="H250" s="99">
        <v>5116</v>
      </c>
      <c r="I250" s="97">
        <v>4</v>
      </c>
      <c r="J250" s="100">
        <f>อุดรธานี!F73</f>
        <v>478927.44</v>
      </c>
      <c r="K250" s="101">
        <f>อุดรธานี!AK72</f>
        <v>848034.72</v>
      </c>
      <c r="L250" s="101">
        <f>อุดรธานี!AL72</f>
        <v>435123.28</v>
      </c>
      <c r="M250" s="101">
        <f>อุดรธานี!AM72</f>
        <v>457117.88</v>
      </c>
      <c r="N250" s="98"/>
      <c r="O250" s="98"/>
      <c r="P250" s="98"/>
      <c r="Q250" s="90">
        <f t="shared" si="8"/>
        <v>-21994.599999999977</v>
      </c>
      <c r="R250" s="91">
        <f t="shared" si="9"/>
        <v>85.051462079749811</v>
      </c>
    </row>
    <row r="251" spans="1:18" s="158" customFormat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863</v>
      </c>
      <c r="H251" s="113">
        <v>5558</v>
      </c>
      <c r="I251" s="111">
        <v>4</v>
      </c>
      <c r="J251" s="100">
        <f>อุดรธานี!F74</f>
        <v>897265.14</v>
      </c>
      <c r="K251" s="101">
        <f>อุดรธานี!AK73</f>
        <v>1251660.56</v>
      </c>
      <c r="L251" s="101">
        <f>อุดรธานี!AL73</f>
        <v>690330.58</v>
      </c>
      <c r="M251" s="101">
        <f>อุดรธานี!AM73</f>
        <v>381731.84000000003</v>
      </c>
      <c r="N251" s="112"/>
      <c r="O251" s="112"/>
      <c r="P251" s="112"/>
      <c r="Q251" s="90">
        <f t="shared" si="8"/>
        <v>308598.73999999993</v>
      </c>
      <c r="R251" s="91">
        <f t="shared" si="9"/>
        <v>124.20485426412378</v>
      </c>
    </row>
    <row r="252" spans="1:18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864</v>
      </c>
      <c r="H252" s="99">
        <v>2827</v>
      </c>
      <c r="I252" s="97">
        <v>2</v>
      </c>
      <c r="J252" s="100">
        <f>อุดรธานี!F75</f>
        <v>1003291.6</v>
      </c>
      <c r="K252" s="101">
        <f>อุดรธานี!AK74</f>
        <v>1252910.44</v>
      </c>
      <c r="L252" s="101">
        <f>อุดรธานี!AL74</f>
        <v>697648.11</v>
      </c>
      <c r="M252" s="101">
        <f>อุดรธานี!AM74</f>
        <v>492209.2</v>
      </c>
      <c r="N252" s="98"/>
      <c r="O252" s="98"/>
      <c r="P252" s="98"/>
      <c r="Q252" s="90">
        <f t="shared" si="8"/>
        <v>205438.90999999997</v>
      </c>
      <c r="R252" s="91">
        <f t="shared" si="9"/>
        <v>246.7803714184648</v>
      </c>
    </row>
    <row r="253" spans="1:18" s="109" customFormat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SUM(J236:J251)</f>
        <v>15852028.230000002</v>
      </c>
      <c r="K253" s="106">
        <f>SUM(K236:K251)</f>
        <v>19633708.23</v>
      </c>
      <c r="L253" s="106">
        <f>SUM(L236:L251)</f>
        <v>10784914.479999999</v>
      </c>
      <c r="M253" s="106">
        <f>SUM(M236:M251)</f>
        <v>8089416.1699999981</v>
      </c>
      <c r="N253" s="104">
        <v>16</v>
      </c>
      <c r="O253" s="104">
        <v>16</v>
      </c>
      <c r="P253" s="104">
        <f>N253-O253</f>
        <v>0</v>
      </c>
      <c r="Q253" s="107">
        <f t="shared" si="8"/>
        <v>2695498.3100000005</v>
      </c>
      <c r="R253" s="108">
        <f>L253/H253</f>
        <v>155.00243579240862</v>
      </c>
    </row>
    <row r="254" spans="1:18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865</v>
      </c>
      <c r="H255" s="99">
        <v>3712</v>
      </c>
      <c r="I255" s="97">
        <v>3</v>
      </c>
      <c r="J255" s="100">
        <f>อุดรธานี!F76</f>
        <v>825993.98</v>
      </c>
      <c r="K255" s="101">
        <f>อุดรธานี!AK76</f>
        <v>864854.66999999993</v>
      </c>
      <c r="L255" s="101">
        <f>อุดรธานี!AL76</f>
        <v>1043453.45</v>
      </c>
      <c r="M255" s="101">
        <f>อุดรธานี!AM76</f>
        <v>519930.45999999996</v>
      </c>
      <c r="N255" s="98"/>
      <c r="O255" s="98"/>
      <c r="P255" s="98"/>
      <c r="Q255" s="90">
        <f t="shared" si="8"/>
        <v>523522.99</v>
      </c>
      <c r="R255" s="91">
        <f t="shared" si="9"/>
        <v>281.10276131465514</v>
      </c>
    </row>
    <row r="256" spans="1:18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866</v>
      </c>
      <c r="H256" s="99">
        <v>4941</v>
      </c>
      <c r="I256" s="97">
        <v>4</v>
      </c>
      <c r="J256" s="100">
        <f>อุดรธานี!F77</f>
        <v>1013487.12</v>
      </c>
      <c r="K256" s="101">
        <f>อุดรธานี!AK77</f>
        <v>1113144.17</v>
      </c>
      <c r="L256" s="101">
        <f>อุดรธานี!AL77</f>
        <v>1556179.11</v>
      </c>
      <c r="M256" s="101">
        <f>อุดรธานี!AM77</f>
        <v>669794.06000000006</v>
      </c>
      <c r="N256" s="98"/>
      <c r="O256" s="98"/>
      <c r="P256" s="98"/>
      <c r="Q256" s="90">
        <f t="shared" si="8"/>
        <v>886385.05</v>
      </c>
      <c r="R256" s="91">
        <f t="shared" si="9"/>
        <v>314.95225865209471</v>
      </c>
    </row>
    <row r="257" spans="1:18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867</v>
      </c>
      <c r="H257" s="99">
        <v>3161</v>
      </c>
      <c r="I257" s="97">
        <v>3</v>
      </c>
      <c r="J257" s="100">
        <f>อุดรธานี!F78</f>
        <v>676911</v>
      </c>
      <c r="K257" s="101">
        <f>อุดรธานี!AK78</f>
        <v>550908.85</v>
      </c>
      <c r="L257" s="101">
        <f>อุดรธานี!AL78</f>
        <v>1056038.5899999999</v>
      </c>
      <c r="M257" s="101">
        <f>อุดรธานี!AM78</f>
        <v>377021.39</v>
      </c>
      <c r="N257" s="98"/>
      <c r="O257" s="98"/>
      <c r="P257" s="98"/>
      <c r="Q257" s="90">
        <f t="shared" si="8"/>
        <v>679017.19999999984</v>
      </c>
      <c r="R257" s="91">
        <f t="shared" si="9"/>
        <v>334.08370452388482</v>
      </c>
    </row>
    <row r="258" spans="1:18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868</v>
      </c>
      <c r="H258" s="99">
        <v>6087</v>
      </c>
      <c r="I258" s="97">
        <v>5</v>
      </c>
      <c r="J258" s="100">
        <f>อุดรธานี!F79</f>
        <v>969485.62</v>
      </c>
      <c r="K258" s="101">
        <f>อุดรธานี!AK79</f>
        <v>1214179.9300000002</v>
      </c>
      <c r="L258" s="101">
        <f>อุดรธานี!AL79</f>
        <v>1455842.08</v>
      </c>
      <c r="M258" s="101">
        <f>อุดรธานี!AM79</f>
        <v>379492.27</v>
      </c>
      <c r="N258" s="98"/>
      <c r="O258" s="98"/>
      <c r="P258" s="98"/>
      <c r="Q258" s="90">
        <f t="shared" si="8"/>
        <v>1076349.81</v>
      </c>
      <c r="R258" s="91">
        <f t="shared" si="9"/>
        <v>239.1723476260884</v>
      </c>
    </row>
    <row r="259" spans="1:18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869</v>
      </c>
      <c r="H259" s="99">
        <v>3252</v>
      </c>
      <c r="I259" s="97">
        <v>3</v>
      </c>
      <c r="J259" s="100">
        <f>อุดรธานี!F80</f>
        <v>578730.43000000005</v>
      </c>
      <c r="K259" s="101">
        <f>อุดรธานี!AK80</f>
        <v>656278.20000000007</v>
      </c>
      <c r="L259" s="101">
        <f>อุดรธานี!AL80</f>
        <v>1015486.97</v>
      </c>
      <c r="M259" s="101">
        <f>อุดรธานี!AM80</f>
        <v>446175.68</v>
      </c>
      <c r="N259" s="98"/>
      <c r="O259" s="98"/>
      <c r="P259" s="98"/>
      <c r="Q259" s="90">
        <f t="shared" si="8"/>
        <v>569311.29</v>
      </c>
      <c r="R259" s="91">
        <f t="shared" si="9"/>
        <v>312.26536592865926</v>
      </c>
    </row>
    <row r="260" spans="1:18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870</v>
      </c>
      <c r="H260" s="99">
        <v>2430</v>
      </c>
      <c r="I260" s="97">
        <v>2</v>
      </c>
      <c r="J260" s="100">
        <f>อุดรธานี!F81</f>
        <v>573466.88</v>
      </c>
      <c r="K260" s="101">
        <f>อุดรธานี!AK81</f>
        <v>570358.76</v>
      </c>
      <c r="L260" s="101">
        <f>อุดรธานี!AL81</f>
        <v>861335.26</v>
      </c>
      <c r="M260" s="101">
        <f>อุดรธานี!AM81</f>
        <v>321974.49000000005</v>
      </c>
      <c r="N260" s="98"/>
      <c r="O260" s="98"/>
      <c r="P260" s="98"/>
      <c r="Q260" s="90">
        <f t="shared" si="8"/>
        <v>539360.77</v>
      </c>
      <c r="R260" s="91">
        <f t="shared" si="9"/>
        <v>354.45895473251028</v>
      </c>
    </row>
    <row r="261" spans="1:18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871</v>
      </c>
      <c r="H261" s="99">
        <v>2703</v>
      </c>
      <c r="I261" s="97">
        <v>2</v>
      </c>
      <c r="J261" s="100">
        <f>อุดรธานี!F82</f>
        <v>832122.76</v>
      </c>
      <c r="K261" s="101">
        <f>อุดรธานี!AK82</f>
        <v>725833.73</v>
      </c>
      <c r="L261" s="101">
        <f>อุดรธานี!AL82</f>
        <v>1329227.83</v>
      </c>
      <c r="M261" s="101">
        <f>อุดรธานี!AM82</f>
        <v>329702.94</v>
      </c>
      <c r="N261" s="98"/>
      <c r="O261" s="98"/>
      <c r="P261" s="98"/>
      <c r="Q261" s="90">
        <f t="shared" ref="Q261:Q324" si="10">L261-M261</f>
        <v>999524.89000000013</v>
      </c>
      <c r="R261" s="91">
        <f t="shared" ref="R261:R324" si="11">L261/H261</f>
        <v>491.76020347761749</v>
      </c>
    </row>
    <row r="262" spans="1:18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872</v>
      </c>
      <c r="H262" s="99">
        <v>1657</v>
      </c>
      <c r="I262" s="97">
        <v>2</v>
      </c>
      <c r="J262" s="100">
        <f>อุดรธานี!F83</f>
        <v>311957.52</v>
      </c>
      <c r="K262" s="101">
        <f>อุดรธานี!AK83</f>
        <v>460213.9</v>
      </c>
      <c r="L262" s="101">
        <f>อุดรธานี!AL83</f>
        <v>759783.49</v>
      </c>
      <c r="M262" s="101">
        <f>อุดรธานี!AM83</f>
        <v>425134.12</v>
      </c>
      <c r="N262" s="98"/>
      <c r="O262" s="98"/>
      <c r="P262" s="98"/>
      <c r="Q262" s="90">
        <f t="shared" si="10"/>
        <v>334649.37</v>
      </c>
      <c r="R262" s="91">
        <f t="shared" si="11"/>
        <v>458.52956547978272</v>
      </c>
    </row>
    <row r="263" spans="1:18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873</v>
      </c>
      <c r="H263" s="99">
        <v>2487</v>
      </c>
      <c r="I263" s="97">
        <v>2</v>
      </c>
      <c r="J263" s="100">
        <f>อุดรธานี!F84</f>
        <v>918394.79</v>
      </c>
      <c r="K263" s="101">
        <f>อุดรธานี!AK84</f>
        <v>929210.01</v>
      </c>
      <c r="L263" s="101">
        <f>อุดรธานี!AL84</f>
        <v>1152109.42</v>
      </c>
      <c r="M263" s="101">
        <f>อุดรธานี!AM84</f>
        <v>262024.83</v>
      </c>
      <c r="N263" s="98"/>
      <c r="O263" s="98"/>
      <c r="P263" s="98"/>
      <c r="Q263" s="90">
        <f t="shared" si="10"/>
        <v>890084.59</v>
      </c>
      <c r="R263" s="91">
        <f t="shared" si="11"/>
        <v>463.25268194611976</v>
      </c>
    </row>
    <row r="264" spans="1:18" s="109" customFormat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6700550.1000000006</v>
      </c>
      <c r="K264" s="106">
        <f>SUM(K254:K263)</f>
        <v>7084982.2200000007</v>
      </c>
      <c r="L264" s="106">
        <f>SUM(L254:L263)</f>
        <v>10229456.199999999</v>
      </c>
      <c r="M264" s="106">
        <f>SUM(M254:M263)</f>
        <v>3731250.2400000007</v>
      </c>
      <c r="N264" s="104">
        <v>9</v>
      </c>
      <c r="O264" s="104">
        <v>9</v>
      </c>
      <c r="P264" s="104">
        <f>N264-O264</f>
        <v>0</v>
      </c>
      <c r="Q264" s="107">
        <f t="shared" si="10"/>
        <v>6498205.959999999</v>
      </c>
      <c r="R264" s="108">
        <f>L264/H264</f>
        <v>81.784615999616236</v>
      </c>
    </row>
    <row r="265" spans="1:18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874</v>
      </c>
      <c r="H266" s="99">
        <v>3840</v>
      </c>
      <c r="I266" s="97">
        <v>3</v>
      </c>
      <c r="J266" s="100">
        <f>อุดรธานี!F85</f>
        <v>969568.18</v>
      </c>
      <c r="K266" s="101">
        <f>อุดรธานี!AK85</f>
        <v>1050595.1000000001</v>
      </c>
      <c r="L266" s="101">
        <f>อุดรธานี!AL85</f>
        <v>339314.19</v>
      </c>
      <c r="M266" s="101">
        <f>อุดรธานี!AM85</f>
        <v>440467.35</v>
      </c>
      <c r="N266" s="98"/>
      <c r="O266" s="98"/>
      <c r="P266" s="98"/>
      <c r="Q266" s="90">
        <f t="shared" si="10"/>
        <v>-101153.15999999997</v>
      </c>
      <c r="R266" s="91">
        <f t="shared" si="11"/>
        <v>88.3630703125</v>
      </c>
    </row>
    <row r="267" spans="1:18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875</v>
      </c>
      <c r="H267" s="99">
        <v>7884</v>
      </c>
      <c r="I267" s="97">
        <v>5</v>
      </c>
      <c r="J267" s="100">
        <f>อุดรธานี!F86</f>
        <v>2821840.22</v>
      </c>
      <c r="K267" s="101">
        <f>อุดรธานี!AK86</f>
        <v>2709464.1300000004</v>
      </c>
      <c r="L267" s="101">
        <f>อุดรธานี!AL86</f>
        <v>810523.37</v>
      </c>
      <c r="M267" s="101">
        <f>อุดรธานี!AM86</f>
        <v>1012477.1299999999</v>
      </c>
      <c r="N267" s="98"/>
      <c r="O267" s="98"/>
      <c r="P267" s="98"/>
      <c r="Q267" s="90">
        <f t="shared" si="10"/>
        <v>-201953.75999999989</v>
      </c>
      <c r="R267" s="91">
        <f t="shared" si="11"/>
        <v>102.80610984271944</v>
      </c>
    </row>
    <row r="268" spans="1:18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876</v>
      </c>
      <c r="H268" s="99">
        <v>7845</v>
      </c>
      <c r="I268" s="97">
        <v>5</v>
      </c>
      <c r="J268" s="100">
        <f>อุดรธานี!F87</f>
        <v>1580223.24</v>
      </c>
      <c r="K268" s="101">
        <f>อุดรธานี!AK87</f>
        <v>1640630.06</v>
      </c>
      <c r="L268" s="101">
        <f>อุดรธานี!AL87</f>
        <v>598984.41</v>
      </c>
      <c r="M268" s="101">
        <f>อุดรธานี!AM87</f>
        <v>839017.69</v>
      </c>
      <c r="N268" s="98"/>
      <c r="O268" s="98"/>
      <c r="P268" s="98"/>
      <c r="Q268" s="90">
        <f t="shared" si="10"/>
        <v>-240033.27999999991</v>
      </c>
      <c r="R268" s="91">
        <f t="shared" si="11"/>
        <v>76.352378585086043</v>
      </c>
    </row>
    <row r="269" spans="1:18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877</v>
      </c>
      <c r="H269" s="99">
        <v>6347</v>
      </c>
      <c r="I269" s="97">
        <v>5</v>
      </c>
      <c r="J269" s="100">
        <f>อุดรธานี!F88</f>
        <v>1942630.06</v>
      </c>
      <c r="K269" s="101">
        <f>อุดรธานี!AK88</f>
        <v>2191945.36</v>
      </c>
      <c r="L269" s="101">
        <f>อุดรธานี!AL88</f>
        <v>546745.73</v>
      </c>
      <c r="M269" s="101">
        <f>อุดรธานี!AM88</f>
        <v>619206.33000000007</v>
      </c>
      <c r="N269" s="98"/>
      <c r="O269" s="98"/>
      <c r="P269" s="98"/>
      <c r="Q269" s="90">
        <f t="shared" si="10"/>
        <v>-72460.600000000093</v>
      </c>
      <c r="R269" s="91">
        <f t="shared" si="11"/>
        <v>86.142386954466673</v>
      </c>
    </row>
    <row r="270" spans="1:18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878</v>
      </c>
      <c r="H270" s="99">
        <v>4084</v>
      </c>
      <c r="I270" s="97">
        <v>3</v>
      </c>
      <c r="J270" s="100">
        <f>อุดรธานี!F89</f>
        <v>1262523.8400000001</v>
      </c>
      <c r="K270" s="101">
        <f>อุดรธานี!AK89</f>
        <v>1418992.07</v>
      </c>
      <c r="L270" s="101">
        <f>อุดรธานี!AL89</f>
        <v>336420.19</v>
      </c>
      <c r="M270" s="101">
        <f>อุดรธานี!AM89</f>
        <v>440770.51</v>
      </c>
      <c r="N270" s="98"/>
      <c r="O270" s="98"/>
      <c r="P270" s="98"/>
      <c r="Q270" s="90">
        <f t="shared" si="10"/>
        <v>-104350.32</v>
      </c>
      <c r="R270" s="91">
        <f t="shared" si="11"/>
        <v>82.37516895200784</v>
      </c>
    </row>
    <row r="271" spans="1:18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879</v>
      </c>
      <c r="H271" s="99">
        <v>8111</v>
      </c>
      <c r="I271" s="97">
        <v>5</v>
      </c>
      <c r="J271" s="100">
        <f>อุดรธานี!F90</f>
        <v>2152222.0499999998</v>
      </c>
      <c r="K271" s="101">
        <f>อุดรธานี!AK90</f>
        <v>2272666.31</v>
      </c>
      <c r="L271" s="101">
        <f>อุดรธานี!AL90</f>
        <v>604578.57999999996</v>
      </c>
      <c r="M271" s="101">
        <f>อุดรธานี!AM90</f>
        <v>691068</v>
      </c>
      <c r="N271" s="98"/>
      <c r="O271" s="98"/>
      <c r="P271" s="98"/>
      <c r="Q271" s="90">
        <f t="shared" si="10"/>
        <v>-86489.420000000042</v>
      </c>
      <c r="R271" s="91">
        <f t="shared" si="11"/>
        <v>74.538106275428419</v>
      </c>
    </row>
    <row r="272" spans="1:18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880</v>
      </c>
      <c r="H272" s="99">
        <v>4084</v>
      </c>
      <c r="I272" s="97">
        <v>3</v>
      </c>
      <c r="J272" s="100">
        <f>อุดรธานี!F91</f>
        <v>1186379.03</v>
      </c>
      <c r="K272" s="101">
        <f>อุดรธานี!AK91</f>
        <v>1192236.6200000001</v>
      </c>
      <c r="L272" s="101">
        <f>อุดรธานี!AL91</f>
        <v>461910.13</v>
      </c>
      <c r="M272" s="101">
        <f>อุดรธานี!AM91</f>
        <v>504189.58</v>
      </c>
      <c r="N272" s="98"/>
      <c r="O272" s="98"/>
      <c r="P272" s="98"/>
      <c r="Q272" s="90">
        <f t="shared" si="10"/>
        <v>-42279.450000000012</v>
      </c>
      <c r="R272" s="91">
        <f t="shared" si="11"/>
        <v>113.10238246816846</v>
      </c>
    </row>
    <row r="273" spans="1:18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881</v>
      </c>
      <c r="H273" s="99">
        <v>6194</v>
      </c>
      <c r="I273" s="97">
        <v>5</v>
      </c>
      <c r="J273" s="100">
        <f>อุดรธานี!F92</f>
        <v>1659563.41</v>
      </c>
      <c r="K273" s="101">
        <f>อุดรธานี!AK92</f>
        <v>1531788.46</v>
      </c>
      <c r="L273" s="101">
        <f>อุดรธานี!AL92</f>
        <v>1173506.3599999999</v>
      </c>
      <c r="M273" s="101">
        <f>อุดรธานี!AM92</f>
        <v>843070.39</v>
      </c>
      <c r="N273" s="98"/>
      <c r="O273" s="98"/>
      <c r="P273" s="98"/>
      <c r="Q273" s="90">
        <f t="shared" si="10"/>
        <v>330435.96999999986</v>
      </c>
      <c r="R273" s="91">
        <f t="shared" si="11"/>
        <v>189.45856635453663</v>
      </c>
    </row>
    <row r="274" spans="1:18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882</v>
      </c>
      <c r="H274" s="99">
        <v>4841</v>
      </c>
      <c r="I274" s="97">
        <v>4</v>
      </c>
      <c r="J274" s="100">
        <f>อุดรธานี!F93</f>
        <v>704672.21</v>
      </c>
      <c r="K274" s="101">
        <f>อุดรธานี!AK93</f>
        <v>742017.86</v>
      </c>
      <c r="L274" s="101">
        <f>อุดรธานี!AL93</f>
        <v>508662.45</v>
      </c>
      <c r="M274" s="101">
        <f>อุดรธานี!AM93</f>
        <v>616892.39</v>
      </c>
      <c r="N274" s="98"/>
      <c r="O274" s="98"/>
      <c r="P274" s="98"/>
      <c r="Q274" s="90">
        <f t="shared" si="10"/>
        <v>-108229.94</v>
      </c>
      <c r="R274" s="91">
        <f t="shared" si="11"/>
        <v>105.07383804998967</v>
      </c>
    </row>
    <row r="275" spans="1:18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883</v>
      </c>
      <c r="H275" s="99">
        <v>6531</v>
      </c>
      <c r="I275" s="97">
        <v>5</v>
      </c>
      <c r="J275" s="100">
        <f>อุดรธานี!F94</f>
        <v>967997.36</v>
      </c>
      <c r="K275" s="101">
        <f>อุดรธานี!AK94</f>
        <v>1021332.1800000002</v>
      </c>
      <c r="L275" s="101">
        <f>อุดรธานี!AL94</f>
        <v>561390.61</v>
      </c>
      <c r="M275" s="101">
        <f>อุดรธานี!AM94</f>
        <v>633074.22</v>
      </c>
      <c r="N275" s="98"/>
      <c r="O275" s="98"/>
      <c r="P275" s="98"/>
      <c r="Q275" s="90">
        <f t="shared" si="10"/>
        <v>-71683.609999999986</v>
      </c>
      <c r="R275" s="91">
        <f t="shared" si="11"/>
        <v>85.957833409891279</v>
      </c>
    </row>
    <row r="276" spans="1:18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884</v>
      </c>
      <c r="H276" s="99">
        <v>4091</v>
      </c>
      <c r="I276" s="97">
        <v>3</v>
      </c>
      <c r="J276" s="100">
        <f>อุดรธานี!F95</f>
        <v>1257005.6399999999</v>
      </c>
      <c r="K276" s="101">
        <f>อุดรธานี!AK95</f>
        <v>1395940.5399999998</v>
      </c>
      <c r="L276" s="101">
        <f>อุดรธานี!AL95</f>
        <v>622132.17999999993</v>
      </c>
      <c r="M276" s="101">
        <f>อุดรธานี!AM95</f>
        <v>574234.89</v>
      </c>
      <c r="N276" s="98"/>
      <c r="O276" s="98"/>
      <c r="P276" s="98"/>
      <c r="Q276" s="90">
        <f t="shared" si="10"/>
        <v>47897.289999999921</v>
      </c>
      <c r="R276" s="91">
        <f t="shared" si="11"/>
        <v>152.07337570276215</v>
      </c>
    </row>
    <row r="277" spans="1:18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885</v>
      </c>
      <c r="H277" s="99">
        <v>5373</v>
      </c>
      <c r="I277" s="97">
        <v>4</v>
      </c>
      <c r="J277" s="100">
        <f>อุดรธานี!F96</f>
        <v>929009.75</v>
      </c>
      <c r="K277" s="101">
        <f>อุดรธานี!AK96</f>
        <v>980479.2300000001</v>
      </c>
      <c r="L277" s="101">
        <f>อุดรธานี!AL96</f>
        <v>464336.16000000003</v>
      </c>
      <c r="M277" s="101">
        <f>อุดรธานี!AM96</f>
        <v>541387.5</v>
      </c>
      <c r="N277" s="98"/>
      <c r="O277" s="98"/>
      <c r="P277" s="98"/>
      <c r="Q277" s="90">
        <f t="shared" si="10"/>
        <v>-77051.339999999967</v>
      </c>
      <c r="R277" s="91">
        <f t="shared" si="11"/>
        <v>86.420279173646009</v>
      </c>
    </row>
    <row r="278" spans="1:18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886</v>
      </c>
      <c r="H278" s="99">
        <v>4225</v>
      </c>
      <c r="I278" s="97">
        <v>3</v>
      </c>
      <c r="J278" s="100">
        <f>อุดรธานี!F97</f>
        <v>1043663.9</v>
      </c>
      <c r="K278" s="101">
        <f>อุดรธานี!AK97</f>
        <v>1150942.69</v>
      </c>
      <c r="L278" s="101">
        <f>อุดรธานี!AL97</f>
        <v>523566.66000000003</v>
      </c>
      <c r="M278" s="101">
        <f>อุดรธานี!AM97</f>
        <v>749910.58000000007</v>
      </c>
      <c r="N278" s="98"/>
      <c r="O278" s="98"/>
      <c r="P278" s="98"/>
      <c r="Q278" s="90">
        <f t="shared" si="10"/>
        <v>-226343.92000000004</v>
      </c>
      <c r="R278" s="91">
        <f t="shared" si="11"/>
        <v>123.92110295857989</v>
      </c>
    </row>
    <row r="279" spans="1:18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887</v>
      </c>
      <c r="H279" s="99">
        <v>3361</v>
      </c>
      <c r="I279" s="97">
        <v>3</v>
      </c>
      <c r="J279" s="100">
        <f>อุดรธานี!F98</f>
        <v>1017374.23</v>
      </c>
      <c r="K279" s="101">
        <f>อุดรธานี!AK98</f>
        <v>902382.77</v>
      </c>
      <c r="L279" s="101">
        <f>อุดรธานี!AL98</f>
        <v>540652.39999999991</v>
      </c>
      <c r="M279" s="101">
        <f>อุดรธานี!AM98</f>
        <v>366875.01</v>
      </c>
      <c r="N279" s="98"/>
      <c r="O279" s="98"/>
      <c r="P279" s="98"/>
      <c r="Q279" s="90">
        <f t="shared" si="10"/>
        <v>173777.3899999999</v>
      </c>
      <c r="R279" s="91">
        <f t="shared" si="11"/>
        <v>160.86057720916392</v>
      </c>
    </row>
    <row r="280" spans="1:18" s="109" customFormat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19494673.119999997</v>
      </c>
      <c r="K280" s="106">
        <f>SUM(K265:K279)</f>
        <v>20201413.380000003</v>
      </c>
      <c r="L280" s="106">
        <f>SUM(L265:L279)</f>
        <v>8092723.4199999999</v>
      </c>
      <c r="M280" s="106">
        <f>SUM(M265:M279)</f>
        <v>8872641.5699999984</v>
      </c>
      <c r="N280" s="104">
        <v>14</v>
      </c>
      <c r="O280" s="104">
        <v>14</v>
      </c>
      <c r="P280" s="104">
        <f>N280-O280</f>
        <v>0</v>
      </c>
      <c r="Q280" s="107">
        <f t="shared" si="10"/>
        <v>-779918.14999999851</v>
      </c>
      <c r="R280" s="108">
        <f>L280/H280</f>
        <v>105.35891239536004</v>
      </c>
    </row>
    <row r="281" spans="1:18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888</v>
      </c>
      <c r="H282" s="99">
        <v>2519</v>
      </c>
      <c r="I282" s="97">
        <v>2</v>
      </c>
      <c r="J282" s="100">
        <f>อุดรธานี!F99</f>
        <v>545077.11</v>
      </c>
      <c r="K282" s="101">
        <f>อุดรธานี!AK99</f>
        <v>706254.65999999992</v>
      </c>
      <c r="L282" s="101">
        <f>อุดรธานี!AL99</f>
        <v>542172.05000000005</v>
      </c>
      <c r="M282" s="101">
        <f>อุดรธานี!AM99</f>
        <v>355774.31999999995</v>
      </c>
      <c r="N282" s="98"/>
      <c r="O282" s="98"/>
      <c r="P282" s="98"/>
      <c r="Q282" s="90">
        <f t="shared" si="10"/>
        <v>186397.7300000001</v>
      </c>
      <c r="R282" s="91">
        <f t="shared" si="11"/>
        <v>215.23304882890037</v>
      </c>
    </row>
    <row r="283" spans="1:18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889</v>
      </c>
      <c r="H283" s="99">
        <v>5267</v>
      </c>
      <c r="I283" s="97">
        <v>4</v>
      </c>
      <c r="J283" s="100">
        <f>อุดรธานี!F100</f>
        <v>812975.22</v>
      </c>
      <c r="K283" s="101">
        <f>อุดรธานี!AK100</f>
        <v>946150.25</v>
      </c>
      <c r="L283" s="101">
        <f>อุดรธานี!AL100</f>
        <v>752772.96</v>
      </c>
      <c r="M283" s="101">
        <f>อุดรธานี!AM100</f>
        <v>648168.81000000006</v>
      </c>
      <c r="N283" s="98"/>
      <c r="O283" s="98"/>
      <c r="P283" s="98"/>
      <c r="Q283" s="90">
        <f t="shared" si="10"/>
        <v>104604.14999999991</v>
      </c>
      <c r="R283" s="91">
        <f t="shared" si="11"/>
        <v>142.92252895386366</v>
      </c>
    </row>
    <row r="284" spans="1:18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890</v>
      </c>
      <c r="H284" s="99">
        <v>2857</v>
      </c>
      <c r="I284" s="97">
        <v>2</v>
      </c>
      <c r="J284" s="100">
        <f>อุดรธานี!F101</f>
        <v>541302.82999999996</v>
      </c>
      <c r="K284" s="101">
        <f>อุดรธานี!AK101</f>
        <v>585815.29999999993</v>
      </c>
      <c r="L284" s="101">
        <f>อุดรธานี!AL101</f>
        <v>585504.86</v>
      </c>
      <c r="M284" s="101">
        <f>อุดรธานี!AM101</f>
        <v>447767.35</v>
      </c>
      <c r="N284" s="98"/>
      <c r="O284" s="98"/>
      <c r="P284" s="98"/>
      <c r="Q284" s="90">
        <f t="shared" si="10"/>
        <v>137737.51</v>
      </c>
      <c r="R284" s="91">
        <f t="shared" si="11"/>
        <v>204.93694784739236</v>
      </c>
    </row>
    <row r="285" spans="1:18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891</v>
      </c>
      <c r="H285" s="99">
        <v>3224</v>
      </c>
      <c r="I285" s="97">
        <v>3</v>
      </c>
      <c r="J285" s="100">
        <f>อุดรธานี!F102</f>
        <v>414727.97</v>
      </c>
      <c r="K285" s="101">
        <f>อุดรธานี!AK102</f>
        <v>443261.24</v>
      </c>
      <c r="L285" s="101">
        <f>อุดรธานี!AL102</f>
        <v>465606.51</v>
      </c>
      <c r="M285" s="101">
        <f>อุดรธานี!AM102</f>
        <v>459606.58999999997</v>
      </c>
      <c r="N285" s="98"/>
      <c r="O285" s="98"/>
      <c r="P285" s="98"/>
      <c r="Q285" s="90">
        <f t="shared" si="10"/>
        <v>5999.9200000000419</v>
      </c>
      <c r="R285" s="91">
        <f t="shared" si="11"/>
        <v>144.41889267990075</v>
      </c>
    </row>
    <row r="286" spans="1:18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892</v>
      </c>
      <c r="H286" s="99">
        <v>1708</v>
      </c>
      <c r="I286" s="97">
        <v>2</v>
      </c>
      <c r="J286" s="100">
        <f>อุดรธานี!F103</f>
        <v>410275.29</v>
      </c>
      <c r="K286" s="101">
        <f>อุดรธานี!AK103</f>
        <v>447998.63</v>
      </c>
      <c r="L286" s="101">
        <f>อุดรธานี!AL103</f>
        <v>505475.94</v>
      </c>
      <c r="M286" s="101">
        <f>อุดรธานี!AM103</f>
        <v>266925.66000000003</v>
      </c>
      <c r="N286" s="98"/>
      <c r="O286" s="98"/>
      <c r="P286" s="98"/>
      <c r="Q286" s="90">
        <f t="shared" si="10"/>
        <v>238550.27999999997</v>
      </c>
      <c r="R286" s="91">
        <f t="shared" si="11"/>
        <v>295.94610070257613</v>
      </c>
    </row>
    <row r="287" spans="1:18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893</v>
      </c>
      <c r="H287" s="99">
        <v>2127</v>
      </c>
      <c r="I287" s="97">
        <v>2</v>
      </c>
      <c r="J287" s="100">
        <f>อุดรธานี!F104</f>
        <v>333436.32</v>
      </c>
      <c r="K287" s="101">
        <f>อุดรธานี!AK104</f>
        <v>395012.17</v>
      </c>
      <c r="L287" s="101">
        <f>อุดรธานี!AL104</f>
        <v>452446.20999999996</v>
      </c>
      <c r="M287" s="101">
        <f>อุดรธานี!AM104</f>
        <v>335291.95</v>
      </c>
      <c r="N287" s="98"/>
      <c r="O287" s="98"/>
      <c r="P287" s="98"/>
      <c r="Q287" s="90">
        <f t="shared" si="10"/>
        <v>117154.25999999995</v>
      </c>
      <c r="R287" s="91">
        <f t="shared" si="11"/>
        <v>212.71566055477197</v>
      </c>
    </row>
    <row r="288" spans="1:18" s="109" customFormat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3057794.7399999998</v>
      </c>
      <c r="K288" s="106">
        <f>SUM(K281:K287)</f>
        <v>3524492.25</v>
      </c>
      <c r="L288" s="106">
        <f>SUM(L281:L287)</f>
        <v>3303978.53</v>
      </c>
      <c r="M288" s="106">
        <f>SUM(M281:M287)</f>
        <v>2513534.6800000002</v>
      </c>
      <c r="N288" s="104">
        <v>6</v>
      </c>
      <c r="O288" s="104">
        <v>6</v>
      </c>
      <c r="P288" s="104">
        <f>N288-O288</f>
        <v>0</v>
      </c>
      <c r="Q288" s="107">
        <f t="shared" si="10"/>
        <v>790443.84999999963</v>
      </c>
      <c r="R288" s="108">
        <f>L288/H288</f>
        <v>186.64436391368207</v>
      </c>
    </row>
    <row r="289" spans="1:18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894</v>
      </c>
      <c r="H290" s="99">
        <v>2572</v>
      </c>
      <c r="I290" s="97">
        <v>2</v>
      </c>
      <c r="J290" s="100">
        <f>อุดรธานี!F105</f>
        <v>394435.33</v>
      </c>
      <c r="K290" s="101">
        <f>อุดรธานี!AK105</f>
        <v>449404.29</v>
      </c>
      <c r="L290" s="101">
        <f>อุดรธานี!AL105</f>
        <v>668967.57000000007</v>
      </c>
      <c r="M290" s="101">
        <f>อุดรธานี!AM105</f>
        <v>365190.93</v>
      </c>
      <c r="N290" s="98"/>
      <c r="O290" s="98"/>
      <c r="P290" s="98"/>
      <c r="Q290" s="90">
        <f t="shared" si="10"/>
        <v>303776.64000000007</v>
      </c>
      <c r="R290" s="91">
        <f t="shared" si="11"/>
        <v>260.09625583203734</v>
      </c>
    </row>
    <row r="291" spans="1:18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895</v>
      </c>
      <c r="H291" s="99">
        <v>7137</v>
      </c>
      <c r="I291" s="97">
        <v>5</v>
      </c>
      <c r="J291" s="100">
        <f>อุดรธานี!F106</f>
        <v>740677.45</v>
      </c>
      <c r="K291" s="101">
        <f>อุดรธานี!AK106</f>
        <v>855151.98</v>
      </c>
      <c r="L291" s="101">
        <f>อุดรธานี!AL106</f>
        <v>1316080.3999999999</v>
      </c>
      <c r="M291" s="101">
        <f>อุดรธานี!AM106</f>
        <v>778371.52</v>
      </c>
      <c r="N291" s="98"/>
      <c r="O291" s="98"/>
      <c r="P291" s="98"/>
      <c r="Q291" s="90">
        <f t="shared" si="10"/>
        <v>537708.87999999989</v>
      </c>
      <c r="R291" s="91">
        <f t="shared" si="11"/>
        <v>184.40246602213813</v>
      </c>
    </row>
    <row r="292" spans="1:18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896</v>
      </c>
      <c r="H292" s="99">
        <v>6162</v>
      </c>
      <c r="I292" s="97">
        <v>5</v>
      </c>
      <c r="J292" s="100">
        <f>อุดรธานี!F107</f>
        <v>463857.76</v>
      </c>
      <c r="K292" s="101">
        <f>อุดรธานี!AK107</f>
        <v>277266.28999999992</v>
      </c>
      <c r="L292" s="101">
        <f>อุดรธานี!AL107</f>
        <v>1107746.25</v>
      </c>
      <c r="M292" s="101">
        <f>อุดรธานี!AM107</f>
        <v>978252.44</v>
      </c>
      <c r="N292" s="98"/>
      <c r="O292" s="98"/>
      <c r="P292" s="98"/>
      <c r="Q292" s="90">
        <f t="shared" si="10"/>
        <v>129493.81000000006</v>
      </c>
      <c r="R292" s="91">
        <f t="shared" si="11"/>
        <v>179.77056962025316</v>
      </c>
    </row>
    <row r="293" spans="1:18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897</v>
      </c>
      <c r="H293" s="99">
        <v>5550</v>
      </c>
      <c r="I293" s="97">
        <v>4</v>
      </c>
      <c r="J293" s="100">
        <f>อุดรธานี!F108</f>
        <v>680605.57</v>
      </c>
      <c r="K293" s="101">
        <f>อุดรธานี!AK108</f>
        <v>748940.80999999994</v>
      </c>
      <c r="L293" s="101">
        <f>อุดรธานี!AL108</f>
        <v>1221647.8599999999</v>
      </c>
      <c r="M293" s="101">
        <f>อุดรธานี!AM108</f>
        <v>601587.28</v>
      </c>
      <c r="N293" s="98"/>
      <c r="O293" s="98"/>
      <c r="P293" s="98"/>
      <c r="Q293" s="90">
        <f t="shared" si="10"/>
        <v>620060.57999999984</v>
      </c>
      <c r="R293" s="91">
        <f t="shared" si="11"/>
        <v>220.11673153153151</v>
      </c>
    </row>
    <row r="294" spans="1:18" s="109" customFormat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2279576.11</v>
      </c>
      <c r="K294" s="106">
        <f>SUM(K289:K293)</f>
        <v>2330763.37</v>
      </c>
      <c r="L294" s="106">
        <f>SUM(L289:L293)</f>
        <v>4314442.08</v>
      </c>
      <c r="M294" s="106">
        <f>SUM(M289:M293)</f>
        <v>2723402.17</v>
      </c>
      <c r="N294" s="104">
        <v>4</v>
      </c>
      <c r="O294" s="104">
        <v>4</v>
      </c>
      <c r="P294" s="104">
        <f>N294-O294</f>
        <v>0</v>
      </c>
      <c r="Q294" s="107">
        <f t="shared" si="10"/>
        <v>1591039.9100000001</v>
      </c>
      <c r="R294" s="108">
        <f>L294/H294</f>
        <v>201.41179590121843</v>
      </c>
    </row>
    <row r="295" spans="1:18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898</v>
      </c>
      <c r="H296" s="99">
        <v>3386</v>
      </c>
      <c r="I296" s="97">
        <v>3</v>
      </c>
      <c r="J296" s="100">
        <f>อุดรธานี!F109</f>
        <v>1535983.95</v>
      </c>
      <c r="K296" s="101">
        <f>อุดรธานี!AK109</f>
        <v>1433063.3399999999</v>
      </c>
      <c r="L296" s="101">
        <f>อุดรธานี!AL109</f>
        <v>1537950.06</v>
      </c>
      <c r="M296" s="101">
        <f>อุดรธานี!AM109</f>
        <v>443170.07</v>
      </c>
      <c r="N296" s="98"/>
      <c r="O296" s="98"/>
      <c r="P296" s="98"/>
      <c r="Q296" s="90">
        <f t="shared" si="10"/>
        <v>1094779.99</v>
      </c>
      <c r="R296" s="91">
        <f t="shared" si="11"/>
        <v>454.20852333136446</v>
      </c>
    </row>
    <row r="297" spans="1:18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899</v>
      </c>
      <c r="H297" s="99">
        <v>2993</v>
      </c>
      <c r="I297" s="97">
        <v>2</v>
      </c>
      <c r="J297" s="100">
        <f>อุดรธานี!F110</f>
        <v>529829.82999999996</v>
      </c>
      <c r="K297" s="101">
        <f>อุดรธานี!AK110</f>
        <v>727434.27999999991</v>
      </c>
      <c r="L297" s="101">
        <f>อุดรธานี!AL110</f>
        <v>697058.83</v>
      </c>
      <c r="M297" s="101">
        <f>อุดรธานี!AM110</f>
        <v>433317.14</v>
      </c>
      <c r="N297" s="98"/>
      <c r="O297" s="98"/>
      <c r="P297" s="98"/>
      <c r="Q297" s="90">
        <f t="shared" si="10"/>
        <v>263741.68999999994</v>
      </c>
      <c r="R297" s="91">
        <f t="shared" si="11"/>
        <v>232.89636819244905</v>
      </c>
    </row>
    <row r="298" spans="1:18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900</v>
      </c>
      <c r="H298" s="99">
        <v>1953</v>
      </c>
      <c r="I298" s="97">
        <v>2</v>
      </c>
      <c r="J298" s="100">
        <f>อุดรธานี!F111</f>
        <v>717123.3</v>
      </c>
      <c r="K298" s="101">
        <f>อุดรธานี!AK111</f>
        <v>976064.42999999993</v>
      </c>
      <c r="L298" s="101">
        <f>อุดรธานี!AL111</f>
        <v>755659.17999999993</v>
      </c>
      <c r="M298" s="101">
        <f>อุดรธานี!AM111</f>
        <v>506346.26</v>
      </c>
      <c r="N298" s="98"/>
      <c r="O298" s="98"/>
      <c r="P298" s="98"/>
      <c r="Q298" s="90">
        <f t="shared" si="10"/>
        <v>249312.91999999993</v>
      </c>
      <c r="R298" s="91">
        <f t="shared" si="11"/>
        <v>386.92226318484381</v>
      </c>
    </row>
    <row r="299" spans="1:18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901</v>
      </c>
      <c r="H299" s="99">
        <v>1859</v>
      </c>
      <c r="I299" s="97">
        <v>2</v>
      </c>
      <c r="J299" s="100">
        <f>อุดรธานี!F112</f>
        <v>636542.54</v>
      </c>
      <c r="K299" s="101">
        <f>อุดรธานี!AK112</f>
        <v>984130.7</v>
      </c>
      <c r="L299" s="101">
        <f>อุดรธานี!AL112</f>
        <v>700023.1</v>
      </c>
      <c r="M299" s="101">
        <f>อุดรธานี!AM112</f>
        <v>336186.08</v>
      </c>
      <c r="N299" s="98"/>
      <c r="O299" s="98"/>
      <c r="P299" s="98"/>
      <c r="Q299" s="90">
        <f t="shared" si="10"/>
        <v>363837.01999999996</v>
      </c>
      <c r="R299" s="91">
        <f t="shared" si="11"/>
        <v>376.55895642818717</v>
      </c>
    </row>
    <row r="300" spans="1:18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902</v>
      </c>
      <c r="H300" s="99">
        <v>3125</v>
      </c>
      <c r="I300" s="97">
        <v>3</v>
      </c>
      <c r="J300" s="100">
        <f>อุดรธานี!F113</f>
        <v>371428.25</v>
      </c>
      <c r="K300" s="101">
        <f>อุดรธานี!AK113</f>
        <v>720015.38</v>
      </c>
      <c r="L300" s="101">
        <f>อุดรธานี!AL113</f>
        <v>645041.18999999994</v>
      </c>
      <c r="M300" s="101">
        <f>อุดรธานี!AM113</f>
        <v>486272.56</v>
      </c>
      <c r="N300" s="98"/>
      <c r="O300" s="98"/>
      <c r="P300" s="98"/>
      <c r="Q300" s="90">
        <f t="shared" si="10"/>
        <v>158768.62999999995</v>
      </c>
      <c r="R300" s="91">
        <f t="shared" si="11"/>
        <v>206.41318079999999</v>
      </c>
    </row>
    <row r="301" spans="1:18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903</v>
      </c>
      <c r="H301" s="99">
        <v>2823</v>
      </c>
      <c r="I301" s="97">
        <v>2</v>
      </c>
      <c r="J301" s="100">
        <f>อุดรธานี!F114</f>
        <v>1001760.75</v>
      </c>
      <c r="K301" s="101">
        <f>อุดรธานี!AK114</f>
        <v>1272301.8800000001</v>
      </c>
      <c r="L301" s="101">
        <f>อุดรธานี!AL114</f>
        <v>603383.6</v>
      </c>
      <c r="M301" s="101">
        <f>อุดรธานี!AM114</f>
        <v>316475.90000000002</v>
      </c>
      <c r="N301" s="98"/>
      <c r="O301" s="98"/>
      <c r="P301" s="98"/>
      <c r="Q301" s="90">
        <f t="shared" si="10"/>
        <v>286907.69999999995</v>
      </c>
      <c r="R301" s="91">
        <f t="shared" si="11"/>
        <v>213.73843428976267</v>
      </c>
    </row>
    <row r="302" spans="1:18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904</v>
      </c>
      <c r="H302" s="99">
        <v>3239</v>
      </c>
      <c r="I302" s="97">
        <v>3</v>
      </c>
      <c r="J302" s="100">
        <f>อุดรธานี!F115</f>
        <v>753221.92</v>
      </c>
      <c r="K302" s="101">
        <f>อุดรธานี!AK115</f>
        <v>1233404.2600000002</v>
      </c>
      <c r="L302" s="101">
        <f>อุดรธานี!AL115</f>
        <v>695962.89</v>
      </c>
      <c r="M302" s="101">
        <f>อุดรธานี!AM115</f>
        <v>417967.87</v>
      </c>
      <c r="N302" s="98"/>
      <c r="O302" s="98"/>
      <c r="P302" s="98"/>
      <c r="Q302" s="90">
        <f t="shared" si="10"/>
        <v>277995.02</v>
      </c>
      <c r="R302" s="91">
        <f t="shared" si="11"/>
        <v>214.86967891324483</v>
      </c>
    </row>
    <row r="303" spans="1:18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905</v>
      </c>
      <c r="H303" s="99">
        <v>3478</v>
      </c>
      <c r="I303" s="97">
        <v>3</v>
      </c>
      <c r="J303" s="100">
        <f>อุดรธานี!F116</f>
        <v>1223783.45</v>
      </c>
      <c r="K303" s="101">
        <f>อุดรธานี!AK116</f>
        <v>1597669.21</v>
      </c>
      <c r="L303" s="101">
        <f>อุดรธานี!AL116</f>
        <v>726111.71</v>
      </c>
      <c r="M303" s="101">
        <f>อุดรธานี!AM116</f>
        <v>413852.57999999996</v>
      </c>
      <c r="N303" s="98"/>
      <c r="O303" s="98"/>
      <c r="P303" s="98"/>
      <c r="Q303" s="90">
        <f t="shared" si="10"/>
        <v>312259.13</v>
      </c>
      <c r="R303" s="91">
        <f t="shared" si="11"/>
        <v>208.77277458309374</v>
      </c>
    </row>
    <row r="304" spans="1:18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906</v>
      </c>
      <c r="H304" s="99">
        <v>1780</v>
      </c>
      <c r="I304" s="97">
        <v>2</v>
      </c>
      <c r="J304" s="100">
        <f>อุดรธานี!F117</f>
        <v>490124.46</v>
      </c>
      <c r="K304" s="101">
        <f>อุดรธานี!AK117</f>
        <v>429688.00000000006</v>
      </c>
      <c r="L304" s="101">
        <f>อุดรธานี!AL117</f>
        <v>797702.00999999989</v>
      </c>
      <c r="M304" s="101">
        <f>อุดรธานี!AM117</f>
        <v>394896.03</v>
      </c>
      <c r="N304" s="98"/>
      <c r="O304" s="98"/>
      <c r="P304" s="98"/>
      <c r="Q304" s="90">
        <f t="shared" si="10"/>
        <v>402805.97999999986</v>
      </c>
      <c r="R304" s="91">
        <f t="shared" si="11"/>
        <v>448.1471966292134</v>
      </c>
    </row>
    <row r="305" spans="1:18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907</v>
      </c>
      <c r="H305" s="99">
        <v>1995</v>
      </c>
      <c r="I305" s="97">
        <v>2</v>
      </c>
      <c r="J305" s="100">
        <f>อุดรธานี!F118</f>
        <v>738950.1</v>
      </c>
      <c r="K305" s="101">
        <f>อุดรธานี!AK118</f>
        <v>780782.95</v>
      </c>
      <c r="L305" s="101">
        <f>อุดรธานี!AL118</f>
        <v>709564.65</v>
      </c>
      <c r="M305" s="101">
        <f>อุดรธานี!AM118</f>
        <v>244525.72</v>
      </c>
      <c r="N305" s="98"/>
      <c r="O305" s="98"/>
      <c r="P305" s="98"/>
      <c r="Q305" s="90">
        <f t="shared" si="10"/>
        <v>465038.93000000005</v>
      </c>
      <c r="R305" s="91">
        <f t="shared" si="11"/>
        <v>355.67150375939849</v>
      </c>
    </row>
    <row r="306" spans="1:18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908</v>
      </c>
      <c r="H306" s="99">
        <v>2686</v>
      </c>
      <c r="I306" s="97">
        <v>2</v>
      </c>
      <c r="J306" s="100">
        <f>อุดรธานี!F119</f>
        <v>853415.45</v>
      </c>
      <c r="K306" s="101">
        <f>อุดรธานี!AK119</f>
        <v>908790.51</v>
      </c>
      <c r="L306" s="101">
        <f>อุดรธานี!AL119</f>
        <v>898530.34</v>
      </c>
      <c r="M306" s="101">
        <f>อุดรธานี!AM119</f>
        <v>551135.99</v>
      </c>
      <c r="N306" s="98"/>
      <c r="O306" s="98"/>
      <c r="P306" s="98"/>
      <c r="Q306" s="90">
        <f t="shared" si="10"/>
        <v>347394.35</v>
      </c>
      <c r="R306" s="91">
        <f t="shared" si="11"/>
        <v>334.52358153387934</v>
      </c>
    </row>
    <row r="307" spans="1:18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909</v>
      </c>
      <c r="H307" s="99">
        <v>2814</v>
      </c>
      <c r="I307" s="97">
        <v>2</v>
      </c>
      <c r="J307" s="100">
        <f>อุดรธานี!F120</f>
        <v>373058.6</v>
      </c>
      <c r="K307" s="101">
        <f>อุดรธานี!AK120</f>
        <v>497454.61</v>
      </c>
      <c r="L307" s="101">
        <f>อุดรธานี!AL120</f>
        <v>726054.88</v>
      </c>
      <c r="M307" s="101">
        <f>อุดรธานี!AM120</f>
        <v>417564.95</v>
      </c>
      <c r="N307" s="98"/>
      <c r="O307" s="98"/>
      <c r="P307" s="98"/>
      <c r="Q307" s="90">
        <f t="shared" si="10"/>
        <v>308489.93</v>
      </c>
      <c r="R307" s="91">
        <f t="shared" si="11"/>
        <v>258.01523809523809</v>
      </c>
    </row>
    <row r="308" spans="1:18" s="109" customFormat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9225222.5999999996</v>
      </c>
      <c r="K308" s="106">
        <f>SUM(K295:K307)</f>
        <v>11560799.549999999</v>
      </c>
      <c r="L308" s="106">
        <f>SUM(L295:L307)</f>
        <v>9493042.4400000013</v>
      </c>
      <c r="M308" s="106">
        <f>SUM(M295:M307)</f>
        <v>4961711.1500000004</v>
      </c>
      <c r="N308" s="104">
        <v>12</v>
      </c>
      <c r="O308" s="104">
        <v>12</v>
      </c>
      <c r="P308" s="104">
        <f>N308-O308</f>
        <v>0</v>
      </c>
      <c r="Q308" s="107">
        <f t="shared" si="10"/>
        <v>4531331.290000001</v>
      </c>
      <c r="R308" s="108">
        <f>L308/H308</f>
        <v>295.4480856493729</v>
      </c>
    </row>
    <row r="309" spans="1:18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910</v>
      </c>
      <c r="H310" s="99">
        <v>5966</v>
      </c>
      <c r="I310" s="97">
        <v>4</v>
      </c>
      <c r="J310" s="100">
        <f>อุดรธานี!F121</f>
        <v>211925.95</v>
      </c>
      <c r="K310" s="101">
        <f>อุดรธานี!AK121</f>
        <v>384488.95</v>
      </c>
      <c r="L310" s="101">
        <f>อุดรธานี!AL121</f>
        <v>413876.5</v>
      </c>
      <c r="M310" s="101">
        <f>อุดรธานี!AM121</f>
        <v>381752.48</v>
      </c>
      <c r="N310" s="98"/>
      <c r="O310" s="98"/>
      <c r="P310" s="98"/>
      <c r="Q310" s="90">
        <f t="shared" si="10"/>
        <v>32124.020000000019</v>
      </c>
      <c r="R310" s="91">
        <f t="shared" si="11"/>
        <v>69.372527656721417</v>
      </c>
    </row>
    <row r="311" spans="1:18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911</v>
      </c>
      <c r="H311" s="99">
        <v>5210</v>
      </c>
      <c r="I311" s="97">
        <v>4</v>
      </c>
      <c r="J311" s="100">
        <f>อุดรธานี!F122</f>
        <v>518367.92</v>
      </c>
      <c r="K311" s="101">
        <f>อุดรธานี!AK122</f>
        <v>534743.48</v>
      </c>
      <c r="L311" s="101">
        <f>อุดรธานี!AL122</f>
        <v>573590.5</v>
      </c>
      <c r="M311" s="101">
        <f>อุดรธานี!AM122</f>
        <v>558286.18999999994</v>
      </c>
      <c r="N311" s="98"/>
      <c r="O311" s="98"/>
      <c r="P311" s="98"/>
      <c r="Q311" s="90">
        <f t="shared" si="10"/>
        <v>15304.310000000056</v>
      </c>
      <c r="R311" s="91">
        <f t="shared" si="11"/>
        <v>110.09414587332054</v>
      </c>
    </row>
    <row r="312" spans="1:18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912</v>
      </c>
      <c r="H312" s="99">
        <v>1442</v>
      </c>
      <c r="I312" s="97">
        <v>1</v>
      </c>
      <c r="J312" s="100">
        <f>อุดรธานี!F123</f>
        <v>264816.18</v>
      </c>
      <c r="K312" s="101">
        <f>อุดรธานี!AK123</f>
        <v>365587.1</v>
      </c>
      <c r="L312" s="101">
        <f>อุดรธานี!AL123</f>
        <v>171284</v>
      </c>
      <c r="M312" s="101">
        <f>อุดรธานี!AM123</f>
        <v>127327.32</v>
      </c>
      <c r="N312" s="98"/>
      <c r="O312" s="98"/>
      <c r="P312" s="98"/>
      <c r="Q312" s="90">
        <f t="shared" si="10"/>
        <v>43956.679999999993</v>
      </c>
      <c r="R312" s="91">
        <f t="shared" si="11"/>
        <v>118.78224687933425</v>
      </c>
    </row>
    <row r="313" spans="1:18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913</v>
      </c>
      <c r="H313" s="99">
        <v>2818</v>
      </c>
      <c r="I313" s="97">
        <v>2</v>
      </c>
      <c r="J313" s="100">
        <f>อุดรธานี!F124</f>
        <v>525208.61</v>
      </c>
      <c r="K313" s="101">
        <f>อุดรธานี!AK124</f>
        <v>549881.21</v>
      </c>
      <c r="L313" s="101">
        <f>อุดรธานี!AL124</f>
        <v>416029</v>
      </c>
      <c r="M313" s="101">
        <f>อุดรธานี!AM124</f>
        <v>313207.87</v>
      </c>
      <c r="N313" s="98"/>
      <c r="O313" s="98"/>
      <c r="P313" s="98"/>
      <c r="Q313" s="90">
        <f t="shared" si="10"/>
        <v>102821.13</v>
      </c>
      <c r="R313" s="91">
        <f t="shared" si="11"/>
        <v>147.63271823988646</v>
      </c>
    </row>
    <row r="314" spans="1:18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914</v>
      </c>
      <c r="H314" s="99">
        <v>4638</v>
      </c>
      <c r="I314" s="97">
        <v>4</v>
      </c>
      <c r="J314" s="100">
        <f>อุดรธานี!F125</f>
        <v>875952.67</v>
      </c>
      <c r="K314" s="101">
        <f>อุดรธานี!AK125</f>
        <v>986458.38</v>
      </c>
      <c r="L314" s="101">
        <f>อุดรธานี!AL125</f>
        <v>688374.05</v>
      </c>
      <c r="M314" s="101">
        <f>อุดรธานี!AM125</f>
        <v>560597.59</v>
      </c>
      <c r="N314" s="98"/>
      <c r="O314" s="98"/>
      <c r="P314" s="98"/>
      <c r="Q314" s="90">
        <f t="shared" si="10"/>
        <v>127776.46000000008</v>
      </c>
      <c r="R314" s="91">
        <f t="shared" si="11"/>
        <v>148.42045062526952</v>
      </c>
    </row>
    <row r="315" spans="1:18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915</v>
      </c>
      <c r="H315" s="99">
        <v>3664</v>
      </c>
      <c r="I315" s="97">
        <v>3</v>
      </c>
      <c r="J315" s="100">
        <f>อุดรธานี!F126</f>
        <v>1095207.55</v>
      </c>
      <c r="K315" s="101">
        <f>อุดรธานี!AK126</f>
        <v>1211190.32</v>
      </c>
      <c r="L315" s="101">
        <f>อุดรธานี!AL126</f>
        <v>473080.54000000004</v>
      </c>
      <c r="M315" s="101">
        <f>อุดรธานี!AM126</f>
        <v>320306.92000000004</v>
      </c>
      <c r="N315" s="98"/>
      <c r="O315" s="98"/>
      <c r="P315" s="98"/>
      <c r="Q315" s="90">
        <f t="shared" si="10"/>
        <v>152773.62</v>
      </c>
      <c r="R315" s="91">
        <f t="shared" si="11"/>
        <v>129.11586790393014</v>
      </c>
    </row>
    <row r="316" spans="1:18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916</v>
      </c>
      <c r="H316" s="99">
        <v>4102</v>
      </c>
      <c r="I316" s="97">
        <v>3</v>
      </c>
      <c r="J316" s="100">
        <f>อุดรธานี!F127</f>
        <v>312859.63</v>
      </c>
      <c r="K316" s="101">
        <f>อุดรธานี!AK127</f>
        <v>371673.56</v>
      </c>
      <c r="L316" s="101">
        <f>อุดรธานี!AL127</f>
        <v>496824</v>
      </c>
      <c r="M316" s="101">
        <f>อุดรธานี!AM127</f>
        <v>469983.45</v>
      </c>
      <c r="N316" s="98"/>
      <c r="O316" s="98"/>
      <c r="P316" s="98"/>
      <c r="Q316" s="90">
        <f t="shared" si="10"/>
        <v>26840.549999999988</v>
      </c>
      <c r="R316" s="91">
        <f t="shared" si="11"/>
        <v>121.1175036567528</v>
      </c>
    </row>
    <row r="317" spans="1:18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917</v>
      </c>
      <c r="H317" s="99">
        <v>1926</v>
      </c>
      <c r="I317" s="97">
        <v>2</v>
      </c>
      <c r="J317" s="100">
        <f>อุดรธานี!F128</f>
        <v>1097895.48</v>
      </c>
      <c r="K317" s="101">
        <f>อุดรธานี!AK128</f>
        <v>980782.34000000008</v>
      </c>
      <c r="L317" s="101">
        <f>อุดรธานี!AL128</f>
        <v>386867</v>
      </c>
      <c r="M317" s="101">
        <f>อุดรธานี!AM128</f>
        <v>309676.52</v>
      </c>
      <c r="N317" s="98"/>
      <c r="O317" s="98"/>
      <c r="P317" s="98"/>
      <c r="Q317" s="90">
        <f t="shared" si="10"/>
        <v>77190.479999999981</v>
      </c>
      <c r="R317" s="91">
        <f t="shared" si="11"/>
        <v>200.86552440290757</v>
      </c>
    </row>
    <row r="318" spans="1:18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918</v>
      </c>
      <c r="H318" s="99">
        <v>2908</v>
      </c>
      <c r="I318" s="97">
        <v>2</v>
      </c>
      <c r="J318" s="100">
        <f>อุดรธานี!F129</f>
        <v>460362.74</v>
      </c>
      <c r="K318" s="101">
        <f>อุดรธานี!AK129</f>
        <v>550840.11</v>
      </c>
      <c r="L318" s="101">
        <f>อุดรธานี!AL129</f>
        <v>436641.3</v>
      </c>
      <c r="M318" s="101">
        <f>อุดรธานี!AM129</f>
        <v>325422.21999999997</v>
      </c>
      <c r="N318" s="98"/>
      <c r="O318" s="98"/>
      <c r="P318" s="98"/>
      <c r="Q318" s="90">
        <f t="shared" si="10"/>
        <v>111219.08000000002</v>
      </c>
      <c r="R318" s="91">
        <f t="shared" si="11"/>
        <v>150.15175378266849</v>
      </c>
    </row>
    <row r="319" spans="1:18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919</v>
      </c>
      <c r="H319" s="99">
        <v>3030</v>
      </c>
      <c r="I319" s="97">
        <v>3</v>
      </c>
      <c r="J319" s="100">
        <f>อุดรธานี!F130</f>
        <v>135415.87</v>
      </c>
      <c r="K319" s="101">
        <f>อุดรธานี!AK130</f>
        <v>118513.65</v>
      </c>
      <c r="L319" s="101">
        <f>อุดรธานี!AL130</f>
        <v>335854.49</v>
      </c>
      <c r="M319" s="101">
        <f>อุดรธานี!AM130</f>
        <v>314589.26</v>
      </c>
      <c r="N319" s="98"/>
      <c r="O319" s="98"/>
      <c r="P319" s="98"/>
      <c r="Q319" s="90">
        <f t="shared" si="10"/>
        <v>21265.229999999981</v>
      </c>
      <c r="R319" s="91">
        <f t="shared" si="11"/>
        <v>110.84306600660065</v>
      </c>
    </row>
    <row r="320" spans="1:18" s="109" customFormat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5498012.6000000006</v>
      </c>
      <c r="K320" s="106">
        <f>SUM(K309:K319)</f>
        <v>6054159.0999999996</v>
      </c>
      <c r="L320" s="106">
        <f>SUM(L309:L319)</f>
        <v>4392421.38</v>
      </c>
      <c r="M320" s="106">
        <f>SUM(M309:M319)</f>
        <v>3681149.8199999994</v>
      </c>
      <c r="N320" s="104">
        <v>10</v>
      </c>
      <c r="O320" s="104">
        <v>10</v>
      </c>
      <c r="P320" s="104">
        <f>N320-O320</f>
        <v>0</v>
      </c>
      <c r="Q320" s="107">
        <f t="shared" si="10"/>
        <v>711271.56000000052</v>
      </c>
      <c r="R320" s="108">
        <f>L320/H320</f>
        <v>123.02322933004704</v>
      </c>
    </row>
    <row r="321" spans="1:18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920</v>
      </c>
      <c r="H322" s="99">
        <v>8840</v>
      </c>
      <c r="I322" s="97">
        <v>5</v>
      </c>
      <c r="J322" s="100">
        <f>อุดรธานี!F131</f>
        <v>810932.75</v>
      </c>
      <c r="K322" s="101">
        <f>อุดรธานี!AK131</f>
        <v>1210982.96</v>
      </c>
      <c r="L322" s="101">
        <f>อุดรธานี!AL131</f>
        <v>1281111.22</v>
      </c>
      <c r="M322" s="101">
        <f>อุดรธานี!AM131</f>
        <v>484096.19</v>
      </c>
      <c r="N322" s="98"/>
      <c r="O322" s="98"/>
      <c r="P322" s="98"/>
      <c r="Q322" s="90">
        <f t="shared" si="10"/>
        <v>797015.03</v>
      </c>
      <c r="R322" s="91">
        <f t="shared" si="11"/>
        <v>144.92208371040724</v>
      </c>
    </row>
    <row r="323" spans="1:18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921</v>
      </c>
      <c r="H323" s="99">
        <v>4792</v>
      </c>
      <c r="I323" s="97">
        <v>4</v>
      </c>
      <c r="J323" s="100">
        <f>อุดรธานี!F132</f>
        <v>634933.93000000005</v>
      </c>
      <c r="K323" s="101">
        <f>อุดรธานี!AK132</f>
        <v>1132907.8400000001</v>
      </c>
      <c r="L323" s="101">
        <f>อุดรธานี!AL132</f>
        <v>781538.81</v>
      </c>
      <c r="M323" s="101">
        <f>อุดรธานี!AM132</f>
        <v>472162.83</v>
      </c>
      <c r="N323" s="98"/>
      <c r="O323" s="98"/>
      <c r="P323" s="98"/>
      <c r="Q323" s="90">
        <f t="shared" si="10"/>
        <v>309375.98000000004</v>
      </c>
      <c r="R323" s="91">
        <f t="shared" si="11"/>
        <v>163.09240609348916</v>
      </c>
    </row>
    <row r="324" spans="1:18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922</v>
      </c>
      <c r="H324" s="99">
        <v>8494</v>
      </c>
      <c r="I324" s="97">
        <v>5</v>
      </c>
      <c r="J324" s="100">
        <f>อุดรธานี!F133</f>
        <v>1015102.54</v>
      </c>
      <c r="K324" s="101">
        <f>อุดรธานี!AK133</f>
        <v>1368400.9</v>
      </c>
      <c r="L324" s="101">
        <f>อุดรธานี!AL133</f>
        <v>1316381.0699999998</v>
      </c>
      <c r="M324" s="101">
        <f>อุดรธานี!AM133</f>
        <v>839348.67999999993</v>
      </c>
      <c r="N324" s="98"/>
      <c r="O324" s="98"/>
      <c r="P324" s="98"/>
      <c r="Q324" s="90">
        <f t="shared" si="10"/>
        <v>477032.3899999999</v>
      </c>
      <c r="R324" s="91">
        <f t="shared" si="11"/>
        <v>154.97775724040497</v>
      </c>
    </row>
    <row r="325" spans="1:18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923</v>
      </c>
      <c r="H325" s="99">
        <v>6351</v>
      </c>
      <c r="I325" s="97">
        <v>5</v>
      </c>
      <c r="J325" s="100">
        <f>อุดรธานี!F134</f>
        <v>778124.35</v>
      </c>
      <c r="K325" s="101">
        <f>อุดรธานี!AK134</f>
        <v>1113510.8599999999</v>
      </c>
      <c r="L325" s="101">
        <f>อุดรธานี!AL134</f>
        <v>977426</v>
      </c>
      <c r="M325" s="101">
        <f>อุดรธานี!AM134</f>
        <v>579907.37</v>
      </c>
      <c r="N325" s="98"/>
      <c r="O325" s="98"/>
      <c r="P325" s="98"/>
      <c r="Q325" s="90">
        <f t="shared" ref="Q325:Q388" si="12">L325-M325</f>
        <v>397518.63</v>
      </c>
      <c r="R325" s="91">
        <f t="shared" ref="R325:R388" si="13">L325/H325</f>
        <v>153.90111793418359</v>
      </c>
    </row>
    <row r="326" spans="1:18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924</v>
      </c>
      <c r="H326" s="99">
        <v>3830</v>
      </c>
      <c r="I326" s="97">
        <v>3</v>
      </c>
      <c r="J326" s="100">
        <f>อุดรธานี!F135</f>
        <v>790129.16</v>
      </c>
      <c r="K326" s="101">
        <f>อุดรธานี!AK135</f>
        <v>936264.75</v>
      </c>
      <c r="L326" s="101">
        <f>อุดรธานี!AL135</f>
        <v>788465.32</v>
      </c>
      <c r="M326" s="101">
        <f>อุดรธานี!AM135</f>
        <v>513062.63999999996</v>
      </c>
      <c r="N326" s="98"/>
      <c r="O326" s="98"/>
      <c r="P326" s="98"/>
      <c r="Q326" s="90">
        <f t="shared" si="12"/>
        <v>275402.68</v>
      </c>
      <c r="R326" s="91">
        <f t="shared" si="13"/>
        <v>205.86561879895561</v>
      </c>
    </row>
    <row r="327" spans="1:18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925</v>
      </c>
      <c r="H327" s="99">
        <v>7121</v>
      </c>
      <c r="I327" s="97">
        <v>5</v>
      </c>
      <c r="J327" s="100">
        <f>อุดรธานี!F136</f>
        <v>932359.81</v>
      </c>
      <c r="K327" s="101">
        <f>อุดรธานี!AK136</f>
        <v>1873327.76</v>
      </c>
      <c r="L327" s="101">
        <f>อุดรธานี!AL136</f>
        <v>967545.79</v>
      </c>
      <c r="M327" s="101">
        <f>อุดรธานี!AM136</f>
        <v>626796.62</v>
      </c>
      <c r="N327" s="98"/>
      <c r="O327" s="98"/>
      <c r="P327" s="98"/>
      <c r="Q327" s="90">
        <f t="shared" si="12"/>
        <v>340749.17000000004</v>
      </c>
      <c r="R327" s="91">
        <f t="shared" si="13"/>
        <v>135.87217946917568</v>
      </c>
    </row>
    <row r="328" spans="1:18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926</v>
      </c>
      <c r="H328" s="99">
        <v>3156</v>
      </c>
      <c r="I328" s="97">
        <v>3</v>
      </c>
      <c r="J328" s="100">
        <f>อุดรธานี!F137</f>
        <v>488630.04</v>
      </c>
      <c r="K328" s="101">
        <f>อุดรธานี!AK137</f>
        <v>689295.10000000009</v>
      </c>
      <c r="L328" s="101">
        <f>อุดรธานี!AL137</f>
        <v>826899.53</v>
      </c>
      <c r="M328" s="101">
        <f>อุดรธานี!AM137</f>
        <v>526624.26</v>
      </c>
      <c r="N328" s="98"/>
      <c r="O328" s="98"/>
      <c r="P328" s="98"/>
      <c r="Q328" s="90">
        <f t="shared" si="12"/>
        <v>300275.27</v>
      </c>
      <c r="R328" s="91">
        <f t="shared" si="13"/>
        <v>262.00872306717366</v>
      </c>
    </row>
    <row r="329" spans="1:18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927</v>
      </c>
      <c r="H329" s="99">
        <v>3445</v>
      </c>
      <c r="I329" s="97">
        <v>3</v>
      </c>
      <c r="J329" s="100">
        <f>อุดรธานี!F138</f>
        <v>365728.95</v>
      </c>
      <c r="K329" s="101">
        <f>อุดรธานี!AK138</f>
        <v>617925.68999999994</v>
      </c>
      <c r="L329" s="101">
        <f>อุดรธานี!AL138</f>
        <v>716111.32000000007</v>
      </c>
      <c r="M329" s="101">
        <f>อุดรธานี!AM138</f>
        <v>501767.82999999996</v>
      </c>
      <c r="N329" s="98"/>
      <c r="O329" s="98"/>
      <c r="P329" s="98"/>
      <c r="Q329" s="90">
        <f t="shared" si="12"/>
        <v>214343.49000000011</v>
      </c>
      <c r="R329" s="91">
        <f t="shared" si="13"/>
        <v>207.86975907111758</v>
      </c>
    </row>
    <row r="330" spans="1:18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928</v>
      </c>
      <c r="H330" s="99">
        <v>7922</v>
      </c>
      <c r="I330" s="97">
        <v>5</v>
      </c>
      <c r="J330" s="100">
        <f>อุดรธานี!F139</f>
        <v>430281.78</v>
      </c>
      <c r="K330" s="101">
        <f>อุดรธานี!AK139</f>
        <v>820209.31</v>
      </c>
      <c r="L330" s="101">
        <f>อุดรธานี!AL139</f>
        <v>1298668.94</v>
      </c>
      <c r="M330" s="101">
        <f>อุดรธานี!AM139</f>
        <v>808391.34</v>
      </c>
      <c r="N330" s="98"/>
      <c r="O330" s="98"/>
      <c r="P330" s="98"/>
      <c r="Q330" s="90">
        <f t="shared" si="12"/>
        <v>490277.6</v>
      </c>
      <c r="R330" s="91">
        <f t="shared" si="13"/>
        <v>163.93195405200706</v>
      </c>
    </row>
    <row r="331" spans="1:18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929</v>
      </c>
      <c r="H331" s="99">
        <v>4222</v>
      </c>
      <c r="I331" s="97">
        <v>3</v>
      </c>
      <c r="J331" s="100">
        <f>อุดรธานี!F140</f>
        <v>784406.42</v>
      </c>
      <c r="K331" s="101">
        <f>อุดรธานี!AK140</f>
        <v>1076468</v>
      </c>
      <c r="L331" s="101">
        <f>อุดรธานี!AL140</f>
        <v>1317779.4700000002</v>
      </c>
      <c r="M331" s="101">
        <f>อุดรธานี!AM140</f>
        <v>993649.27</v>
      </c>
      <c r="N331" s="98"/>
      <c r="O331" s="98"/>
      <c r="P331" s="98"/>
      <c r="Q331" s="90">
        <f t="shared" si="12"/>
        <v>324130.20000000019</v>
      </c>
      <c r="R331" s="91">
        <f t="shared" si="13"/>
        <v>312.12209142586454</v>
      </c>
    </row>
    <row r="332" spans="1:18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930</v>
      </c>
      <c r="H332" s="99">
        <v>4359</v>
      </c>
      <c r="I332" s="97">
        <v>3</v>
      </c>
      <c r="J332" s="100">
        <f>อุดรธานี!F141</f>
        <v>317166.49</v>
      </c>
      <c r="K332" s="101">
        <f>อุดรธานี!AK141</f>
        <v>418217.23</v>
      </c>
      <c r="L332" s="101">
        <f>อุดรธานี!AL141</f>
        <v>895719.95</v>
      </c>
      <c r="M332" s="101">
        <f>อุดรธานี!AM141</f>
        <v>668180.38</v>
      </c>
      <c r="N332" s="98"/>
      <c r="O332" s="98"/>
      <c r="P332" s="98"/>
      <c r="Q332" s="90">
        <f t="shared" si="12"/>
        <v>227539.56999999995</v>
      </c>
      <c r="R332" s="91">
        <f t="shared" si="13"/>
        <v>205.48748566184904</v>
      </c>
    </row>
    <row r="333" spans="1:18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931</v>
      </c>
      <c r="H333" s="99">
        <v>4175</v>
      </c>
      <c r="I333" s="97">
        <v>3</v>
      </c>
      <c r="J333" s="100">
        <f>อุดรธานี!F142</f>
        <v>457956.3</v>
      </c>
      <c r="K333" s="101">
        <f>อุดรธานี!AK142</f>
        <v>631698.87</v>
      </c>
      <c r="L333" s="101">
        <f>อุดรธานี!AL142</f>
        <v>812710.37</v>
      </c>
      <c r="M333" s="101">
        <f>อุดรธานี!AM142</f>
        <v>573019.85</v>
      </c>
      <c r="N333" s="98"/>
      <c r="O333" s="98"/>
      <c r="P333" s="98"/>
      <c r="Q333" s="90">
        <f t="shared" si="12"/>
        <v>239690.52000000002</v>
      </c>
      <c r="R333" s="91">
        <f t="shared" si="13"/>
        <v>194.66116646706587</v>
      </c>
    </row>
    <row r="334" spans="1:18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932</v>
      </c>
      <c r="H334" s="99">
        <v>2620</v>
      </c>
      <c r="I334" s="97">
        <v>2</v>
      </c>
      <c r="J334" s="100">
        <f>อุดรธานี!F143</f>
        <v>237031.13</v>
      </c>
      <c r="K334" s="101">
        <f>อุดรธานี!AK143</f>
        <v>435120.14</v>
      </c>
      <c r="L334" s="101">
        <f>อุดรธานี!AL143</f>
        <v>592689.54</v>
      </c>
      <c r="M334" s="101">
        <f>อุดรธานี!AM143</f>
        <v>418785.56</v>
      </c>
      <c r="N334" s="98"/>
      <c r="O334" s="98"/>
      <c r="P334" s="98"/>
      <c r="Q334" s="90">
        <f t="shared" si="12"/>
        <v>173903.98000000004</v>
      </c>
      <c r="R334" s="91">
        <f t="shared" si="13"/>
        <v>226.21738167938932</v>
      </c>
    </row>
    <row r="335" spans="1:18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933</v>
      </c>
      <c r="H335" s="99">
        <v>5100</v>
      </c>
      <c r="I335" s="97">
        <v>4</v>
      </c>
      <c r="J335" s="100">
        <f>อุดรธานี!F144</f>
        <v>312566.09000000003</v>
      </c>
      <c r="K335" s="101">
        <f>อุดรธานี!AK144</f>
        <v>968355.32000000007</v>
      </c>
      <c r="L335" s="101">
        <f>อุดรธานี!AL144</f>
        <v>1013997.81</v>
      </c>
      <c r="M335" s="101">
        <f>อุดรธานี!AM144</f>
        <v>633635.75000000012</v>
      </c>
      <c r="N335" s="98"/>
      <c r="O335" s="98"/>
      <c r="P335" s="98"/>
      <c r="Q335" s="90">
        <f t="shared" si="12"/>
        <v>380362.05999999994</v>
      </c>
      <c r="R335" s="91">
        <f t="shared" si="13"/>
        <v>198.82310000000001</v>
      </c>
    </row>
    <row r="336" spans="1:18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934</v>
      </c>
      <c r="H336" s="99">
        <v>7114</v>
      </c>
      <c r="I336" s="97">
        <v>5</v>
      </c>
      <c r="J336" s="100">
        <f>อุดรธานี!F145</f>
        <v>907546.9</v>
      </c>
      <c r="K336" s="101">
        <f>อุดรธานี!AK145</f>
        <v>1170928.2</v>
      </c>
      <c r="L336" s="101">
        <f>อุดรธานี!AL145</f>
        <v>1098014.49</v>
      </c>
      <c r="M336" s="101">
        <f>อุดรธานี!AM145</f>
        <v>644175.85</v>
      </c>
      <c r="N336" s="98"/>
      <c r="O336" s="98"/>
      <c r="P336" s="98"/>
      <c r="Q336" s="90">
        <f t="shared" si="12"/>
        <v>453838.64</v>
      </c>
      <c r="R336" s="91">
        <f t="shared" si="13"/>
        <v>154.34558476244027</v>
      </c>
    </row>
    <row r="337" spans="1:18" s="109" customFormat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9262896.6400000006</v>
      </c>
      <c r="K337" s="106">
        <f>SUM(K321:K336)</f>
        <v>14463612.93</v>
      </c>
      <c r="L337" s="106">
        <f>SUM(L321:L336)</f>
        <v>14685059.629999999</v>
      </c>
      <c r="M337" s="106">
        <f>SUM(M321:M336)</f>
        <v>9283604.4199999981</v>
      </c>
      <c r="N337" s="104">
        <v>15</v>
      </c>
      <c r="O337" s="104">
        <v>15</v>
      </c>
      <c r="P337" s="104">
        <f>N337-O337</f>
        <v>0</v>
      </c>
      <c r="Q337" s="107">
        <f t="shared" si="12"/>
        <v>5401455.2100000009</v>
      </c>
      <c r="R337" s="108">
        <f>L337/H337</f>
        <v>180.0941812094529</v>
      </c>
    </row>
    <row r="338" spans="1:18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935</v>
      </c>
      <c r="H339" s="99">
        <v>3260</v>
      </c>
      <c r="I339" s="97">
        <v>3</v>
      </c>
      <c r="J339" s="100">
        <f>อุดรธานี!F146</f>
        <v>538393.79</v>
      </c>
      <c r="K339" s="101">
        <f>อุดรธานี!AK146</f>
        <v>1231978.4700000002</v>
      </c>
      <c r="L339" s="101">
        <f>อุดรธานี!AL146</f>
        <v>432307.91</v>
      </c>
      <c r="M339" s="101">
        <f>อุดรธานี!AM146</f>
        <v>448558.05</v>
      </c>
      <c r="N339" s="98"/>
      <c r="O339" s="98"/>
      <c r="P339" s="98"/>
      <c r="Q339" s="90">
        <f t="shared" si="12"/>
        <v>-16250.140000000014</v>
      </c>
      <c r="R339" s="91">
        <f t="shared" si="13"/>
        <v>132.60978834355828</v>
      </c>
    </row>
    <row r="340" spans="1:18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936</v>
      </c>
      <c r="H340" s="99">
        <v>5443</v>
      </c>
      <c r="I340" s="97">
        <v>4</v>
      </c>
      <c r="J340" s="100">
        <f>อุดรธานี!F147</f>
        <v>1862819.66</v>
      </c>
      <c r="K340" s="101">
        <f>อุดรธานี!AK147</f>
        <v>1929852.92</v>
      </c>
      <c r="L340" s="101">
        <f>อุดรธานี!AL147</f>
        <v>501923.70999999996</v>
      </c>
      <c r="M340" s="101">
        <f>อุดรธานี!AM147</f>
        <v>608547.61</v>
      </c>
      <c r="N340" s="98"/>
      <c r="O340" s="98"/>
      <c r="P340" s="98"/>
      <c r="Q340" s="90">
        <f t="shared" si="12"/>
        <v>-106623.90000000002</v>
      </c>
      <c r="R340" s="91">
        <f t="shared" si="13"/>
        <v>92.214534264192537</v>
      </c>
    </row>
    <row r="341" spans="1:18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937</v>
      </c>
      <c r="H341" s="99">
        <v>2005</v>
      </c>
      <c r="I341" s="97">
        <v>2</v>
      </c>
      <c r="J341" s="100">
        <f>อุดรธานี!F148</f>
        <v>596391.69999999995</v>
      </c>
      <c r="K341" s="101">
        <f>อุดรธานี!AK148</f>
        <v>704026.2</v>
      </c>
      <c r="L341" s="101">
        <f>อุดรธานี!AL148</f>
        <v>475640.4</v>
      </c>
      <c r="M341" s="101">
        <f>อุดรธานี!AM148</f>
        <v>556683.80000000005</v>
      </c>
      <c r="N341" s="98"/>
      <c r="O341" s="98"/>
      <c r="P341" s="98"/>
      <c r="Q341" s="90">
        <f t="shared" si="12"/>
        <v>-81043.400000000023</v>
      </c>
      <c r="R341" s="91">
        <f t="shared" si="13"/>
        <v>237.22713216957607</v>
      </c>
    </row>
    <row r="342" spans="1:18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938</v>
      </c>
      <c r="H342" s="99">
        <v>5609</v>
      </c>
      <c r="I342" s="97">
        <v>4</v>
      </c>
      <c r="J342" s="100">
        <f>อุดรธานี!F149</f>
        <v>1320214.19</v>
      </c>
      <c r="K342" s="101">
        <f>อุดรธานี!AK149</f>
        <v>1549825.3399999999</v>
      </c>
      <c r="L342" s="101">
        <f>อุดรธานี!AL149</f>
        <v>587378.30000000005</v>
      </c>
      <c r="M342" s="101">
        <f>อุดรธานี!AM149</f>
        <v>533529.34</v>
      </c>
      <c r="N342" s="98"/>
      <c r="O342" s="98"/>
      <c r="P342" s="98"/>
      <c r="Q342" s="90">
        <f t="shared" si="12"/>
        <v>53848.960000000079</v>
      </c>
      <c r="R342" s="91">
        <f t="shared" si="13"/>
        <v>104.72068104831521</v>
      </c>
    </row>
    <row r="343" spans="1:18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939</v>
      </c>
      <c r="H343" s="99">
        <v>3391</v>
      </c>
      <c r="I343" s="97">
        <v>3</v>
      </c>
      <c r="J343" s="100">
        <f>อุดรธานี!F150</f>
        <v>1288042.97</v>
      </c>
      <c r="K343" s="101">
        <f>อุดรธานี!AK150</f>
        <v>2020282.7</v>
      </c>
      <c r="L343" s="101">
        <f>อุดรธานี!AL150</f>
        <v>556652.68999999994</v>
      </c>
      <c r="M343" s="101">
        <f>อุดรธานี!AM150</f>
        <v>556444.76</v>
      </c>
      <c r="N343" s="98"/>
      <c r="O343" s="98"/>
      <c r="P343" s="98"/>
      <c r="Q343" s="90">
        <f t="shared" si="12"/>
        <v>207.92999999993481</v>
      </c>
      <c r="R343" s="91">
        <f t="shared" si="13"/>
        <v>164.15590976113239</v>
      </c>
    </row>
    <row r="344" spans="1:18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940</v>
      </c>
      <c r="H344" s="99">
        <v>4086</v>
      </c>
      <c r="I344" s="97">
        <v>3</v>
      </c>
      <c r="J344" s="100">
        <f>อุดรธานี!F151</f>
        <v>1123841.08</v>
      </c>
      <c r="K344" s="101">
        <f>อุดรธานี!AK151</f>
        <v>1175758.82</v>
      </c>
      <c r="L344" s="101">
        <f>อุดรธานี!AL151</f>
        <v>627626.97</v>
      </c>
      <c r="M344" s="101">
        <f>อุดรธานี!AM151</f>
        <v>407820.38</v>
      </c>
      <c r="N344" s="98"/>
      <c r="O344" s="98"/>
      <c r="P344" s="98"/>
      <c r="Q344" s="90">
        <f t="shared" si="12"/>
        <v>219806.58999999997</v>
      </c>
      <c r="R344" s="91">
        <f t="shared" si="13"/>
        <v>153.60425110132158</v>
      </c>
    </row>
    <row r="345" spans="1:18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941</v>
      </c>
      <c r="H345" s="99">
        <v>4501</v>
      </c>
      <c r="I345" s="97">
        <v>4</v>
      </c>
      <c r="J345" s="100">
        <f>อุดรธานี!F152</f>
        <v>597165.30000000005</v>
      </c>
      <c r="K345" s="101">
        <f>อุดรธานี!AK152</f>
        <v>1133602.04</v>
      </c>
      <c r="L345" s="101">
        <f>อุดรธานี!AL152</f>
        <v>490365.56</v>
      </c>
      <c r="M345" s="101">
        <f>อุดรธานี!AM152</f>
        <v>504714.52999999997</v>
      </c>
      <c r="N345" s="98"/>
      <c r="O345" s="98"/>
      <c r="P345" s="98"/>
      <c r="Q345" s="90">
        <f t="shared" si="12"/>
        <v>-14348.969999999972</v>
      </c>
      <c r="R345" s="91">
        <f t="shared" si="13"/>
        <v>108.94591424127971</v>
      </c>
    </row>
    <row r="346" spans="1:18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942</v>
      </c>
      <c r="H346" s="99">
        <v>4158</v>
      </c>
      <c r="I346" s="97">
        <v>3</v>
      </c>
      <c r="J346" s="100">
        <f>อุดรธานี!F153</f>
        <v>438651.95</v>
      </c>
      <c r="K346" s="101">
        <f>อุดรธานี!AK153</f>
        <v>614748.56000000006</v>
      </c>
      <c r="L346" s="101">
        <f>อุดรธานี!AL153</f>
        <v>277835.63</v>
      </c>
      <c r="M346" s="101">
        <f>อุดรธานี!AM153</f>
        <v>336902.20999999996</v>
      </c>
      <c r="N346" s="98"/>
      <c r="O346" s="98"/>
      <c r="P346" s="98"/>
      <c r="Q346" s="90">
        <f t="shared" si="12"/>
        <v>-59066.579999999958</v>
      </c>
      <c r="R346" s="91">
        <f t="shared" si="13"/>
        <v>66.819535834535841</v>
      </c>
    </row>
    <row r="347" spans="1:18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943</v>
      </c>
      <c r="H347" s="99">
        <v>3908</v>
      </c>
      <c r="I347" s="97">
        <v>3</v>
      </c>
      <c r="J347" s="100">
        <f>อุดรธานี!F154</f>
        <v>400858.81</v>
      </c>
      <c r="K347" s="101">
        <f>อุดรธานี!AK154</f>
        <v>825963.12</v>
      </c>
      <c r="L347" s="101">
        <f>อุดรธานี!AL154</f>
        <v>489950.32</v>
      </c>
      <c r="M347" s="101">
        <f>อุดรธานี!AM154</f>
        <v>625690.66</v>
      </c>
      <c r="N347" s="98"/>
      <c r="O347" s="98"/>
      <c r="P347" s="98"/>
      <c r="Q347" s="90">
        <f t="shared" si="12"/>
        <v>-135740.34000000003</v>
      </c>
      <c r="R347" s="91">
        <f t="shared" si="13"/>
        <v>125.37111566018424</v>
      </c>
    </row>
    <row r="348" spans="1:18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944</v>
      </c>
      <c r="H348" s="99">
        <v>3711</v>
      </c>
      <c r="I348" s="97">
        <v>3</v>
      </c>
      <c r="J348" s="100">
        <f>อุดรธานี!F155</f>
        <v>896237.14</v>
      </c>
      <c r="K348" s="101">
        <f>อุดรธานี!AK155</f>
        <v>1346782.93</v>
      </c>
      <c r="L348" s="101">
        <f>อุดรธานี!AL155</f>
        <v>314988.71999999997</v>
      </c>
      <c r="M348" s="101">
        <f>อุดรธานี!AM155</f>
        <v>419868.76000000007</v>
      </c>
      <c r="N348" s="98"/>
      <c r="O348" s="98"/>
      <c r="P348" s="98"/>
      <c r="Q348" s="90">
        <f t="shared" si="12"/>
        <v>-104880.0400000001</v>
      </c>
      <c r="R348" s="91">
        <f t="shared" si="13"/>
        <v>84.879741309620044</v>
      </c>
    </row>
    <row r="349" spans="1:18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945</v>
      </c>
      <c r="H349" s="99">
        <v>6818</v>
      </c>
      <c r="I349" s="97">
        <v>5</v>
      </c>
      <c r="J349" s="100">
        <f>อุดรธานี!F156</f>
        <v>2296279.75</v>
      </c>
      <c r="K349" s="101">
        <f>อุดรธานี!AK156</f>
        <v>3224549.67</v>
      </c>
      <c r="L349" s="101">
        <f>อุดรธานี!AL156</f>
        <v>698718.86</v>
      </c>
      <c r="M349" s="101">
        <f>อุดรธานี!AM156</f>
        <v>726752.52</v>
      </c>
      <c r="N349" s="98"/>
      <c r="O349" s="98"/>
      <c r="P349" s="98"/>
      <c r="Q349" s="90">
        <f t="shared" si="12"/>
        <v>-28033.660000000033</v>
      </c>
      <c r="R349" s="91">
        <f t="shared" si="13"/>
        <v>102.48149897330595</v>
      </c>
    </row>
    <row r="350" spans="1:18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946</v>
      </c>
      <c r="H350" s="99">
        <v>4682</v>
      </c>
      <c r="I350" s="97">
        <v>4</v>
      </c>
      <c r="J350" s="100">
        <f>อุดรธานี!F157</f>
        <v>450102.89</v>
      </c>
      <c r="K350" s="101">
        <f>อุดรธานี!AK157</f>
        <v>513960.05000000005</v>
      </c>
      <c r="L350" s="101">
        <f>อุดรธานี!AL157</f>
        <v>344128.53</v>
      </c>
      <c r="M350" s="101">
        <f>อุดรธานี!AM157</f>
        <v>447242.33</v>
      </c>
      <c r="N350" s="98"/>
      <c r="O350" s="98"/>
      <c r="P350" s="98"/>
      <c r="Q350" s="90">
        <f t="shared" si="12"/>
        <v>-103113.79999999999</v>
      </c>
      <c r="R350" s="91">
        <f t="shared" si="13"/>
        <v>73.500326783425891</v>
      </c>
    </row>
    <row r="351" spans="1:18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947</v>
      </c>
      <c r="H351" s="99">
        <v>2270</v>
      </c>
      <c r="I351" s="97">
        <v>2</v>
      </c>
      <c r="J351" s="100">
        <f>อุดรธานี!F158</f>
        <v>666048.51</v>
      </c>
      <c r="K351" s="101">
        <f>อุดรธานี!AK158</f>
        <v>1095386.79</v>
      </c>
      <c r="L351" s="101">
        <f>อุดรธานี!AL158</f>
        <v>301357.19</v>
      </c>
      <c r="M351" s="101">
        <f>อุดรธานี!AM158</f>
        <v>354492.74</v>
      </c>
      <c r="N351" s="98"/>
      <c r="O351" s="98"/>
      <c r="P351" s="98"/>
      <c r="Q351" s="90">
        <f t="shared" si="12"/>
        <v>-53135.549999999988</v>
      </c>
      <c r="R351" s="91">
        <f t="shared" si="13"/>
        <v>132.75647136563876</v>
      </c>
    </row>
    <row r="352" spans="1:18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948</v>
      </c>
      <c r="H352" s="99">
        <v>3246</v>
      </c>
      <c r="I352" s="97">
        <v>3</v>
      </c>
      <c r="J352" s="100">
        <f>อุดรธานี!F159</f>
        <v>811239</v>
      </c>
      <c r="K352" s="101">
        <f>อุดรธานี!AK159</f>
        <v>1354616.5</v>
      </c>
      <c r="L352" s="101">
        <f>อุดรธานี!AL159</f>
        <v>374913.39</v>
      </c>
      <c r="M352" s="101">
        <f>อุดรธานี!AM159</f>
        <v>379159.49</v>
      </c>
      <c r="N352" s="98"/>
      <c r="O352" s="98"/>
      <c r="P352" s="98"/>
      <c r="Q352" s="90">
        <f t="shared" si="12"/>
        <v>-4246.0999999999767</v>
      </c>
      <c r="R352" s="91">
        <f t="shared" si="13"/>
        <v>115.50012014787431</v>
      </c>
    </row>
    <row r="353" spans="1:18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949</v>
      </c>
      <c r="H353" s="99">
        <v>2523</v>
      </c>
      <c r="I353" s="97">
        <v>2</v>
      </c>
      <c r="J353" s="100">
        <f>อุดรธานี!F160</f>
        <v>434717.39</v>
      </c>
      <c r="K353" s="101">
        <f>อุดรธานี!AK160</f>
        <v>561718.91</v>
      </c>
      <c r="L353" s="101">
        <f>อุดรธานี!AL160</f>
        <v>434484.24</v>
      </c>
      <c r="M353" s="101">
        <f>อุดรธานี!AM160</f>
        <v>454182.82999999996</v>
      </c>
      <c r="N353" s="98"/>
      <c r="O353" s="98"/>
      <c r="P353" s="98"/>
      <c r="Q353" s="90">
        <f t="shared" si="12"/>
        <v>-19698.589999999967</v>
      </c>
      <c r="R353" s="91">
        <f t="shared" si="13"/>
        <v>172.20936979785969</v>
      </c>
    </row>
    <row r="354" spans="1:18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950</v>
      </c>
      <c r="H354" s="99">
        <v>3997</v>
      </c>
      <c r="I354" s="97">
        <v>3</v>
      </c>
      <c r="J354" s="100">
        <f>อุดรธานี!F161</f>
        <v>924522.68</v>
      </c>
      <c r="K354" s="101">
        <f>อุดรธานี!AK161</f>
        <v>1004163.29</v>
      </c>
      <c r="L354" s="101">
        <f>อุดรธานี!AL161</f>
        <v>425456.48</v>
      </c>
      <c r="M354" s="101">
        <f>อุดรธานี!AM161</f>
        <v>504874.54000000004</v>
      </c>
      <c r="N354" s="98"/>
      <c r="O354" s="98"/>
      <c r="P354" s="98"/>
      <c r="Q354" s="90">
        <f t="shared" si="12"/>
        <v>-79418.060000000056</v>
      </c>
      <c r="R354" s="91">
        <f t="shared" si="13"/>
        <v>106.44395296472354</v>
      </c>
    </row>
    <row r="355" spans="1:18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951</v>
      </c>
      <c r="H355" s="99">
        <v>2435</v>
      </c>
      <c r="I355" s="97">
        <v>2</v>
      </c>
      <c r="J355" s="100">
        <f>อุดรธานี!F162</f>
        <v>434044.2</v>
      </c>
      <c r="K355" s="101">
        <f>อุดรธานี!AK162</f>
        <v>526736.55000000005</v>
      </c>
      <c r="L355" s="101">
        <f>อุดรธานี!AL162</f>
        <v>468373.83</v>
      </c>
      <c r="M355" s="101">
        <f>อุดรธานี!AM162</f>
        <v>264566.62</v>
      </c>
      <c r="N355" s="98"/>
      <c r="O355" s="98"/>
      <c r="P355" s="98"/>
      <c r="Q355" s="90">
        <f t="shared" si="12"/>
        <v>203807.21000000002</v>
      </c>
      <c r="R355" s="91">
        <f t="shared" si="13"/>
        <v>192.35064887063655</v>
      </c>
    </row>
    <row r="356" spans="1:18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952</v>
      </c>
      <c r="H356" s="99">
        <v>2402</v>
      </c>
      <c r="I356" s="97">
        <v>2</v>
      </c>
      <c r="J356" s="100">
        <f>อุดรธานี!F163</f>
        <v>470248.73</v>
      </c>
      <c r="K356" s="101">
        <f>อุดรธานี!AK163</f>
        <v>658054.23</v>
      </c>
      <c r="L356" s="101">
        <f>อุดรธานี!AL163</f>
        <v>326546.15999999997</v>
      </c>
      <c r="M356" s="101">
        <f>อุดรธานี!AM163</f>
        <v>431800</v>
      </c>
      <c r="N356" s="98"/>
      <c r="O356" s="98"/>
      <c r="P356" s="98"/>
      <c r="Q356" s="90">
        <f t="shared" si="12"/>
        <v>-105253.84000000003</v>
      </c>
      <c r="R356" s="91">
        <f t="shared" si="13"/>
        <v>135.94761032472937</v>
      </c>
    </row>
    <row r="357" spans="1:18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953</v>
      </c>
      <c r="H357" s="99">
        <v>5248</v>
      </c>
      <c r="I357" s="97">
        <v>4</v>
      </c>
      <c r="J357" s="100">
        <f>อุดรธานี!F164</f>
        <v>732135.26</v>
      </c>
      <c r="K357" s="101">
        <f>อุดรธานี!AK164</f>
        <v>802658.44000000006</v>
      </c>
      <c r="L357" s="101">
        <f>อุดรธานี!AL164</f>
        <v>622339.04999999993</v>
      </c>
      <c r="M357" s="101">
        <f>อุดรธานี!AM164</f>
        <v>333583.94000000006</v>
      </c>
      <c r="N357" s="98"/>
      <c r="O357" s="98"/>
      <c r="P357" s="98"/>
      <c r="Q357" s="90">
        <f t="shared" si="12"/>
        <v>288755.10999999987</v>
      </c>
      <c r="R357" s="91">
        <f t="shared" si="13"/>
        <v>118.585947027439</v>
      </c>
    </row>
    <row r="358" spans="1:18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954</v>
      </c>
      <c r="H358" s="99">
        <v>2119</v>
      </c>
      <c r="I358" s="97">
        <v>2</v>
      </c>
      <c r="J358" s="100">
        <f>อุดรธานี!F165</f>
        <v>270048.62</v>
      </c>
      <c r="K358" s="101">
        <f>อุดรธานี!AK165</f>
        <v>815174.26</v>
      </c>
      <c r="L358" s="101">
        <f>อุดรธานี!AL165</f>
        <v>316229.06000000006</v>
      </c>
      <c r="M358" s="101">
        <f>อุดรธานี!AM165</f>
        <v>395488.94</v>
      </c>
      <c r="N358" s="98"/>
      <c r="O358" s="98"/>
      <c r="P358" s="98"/>
      <c r="Q358" s="90">
        <f t="shared" si="12"/>
        <v>-79259.879999999946</v>
      </c>
      <c r="R358" s="91">
        <f t="shared" si="13"/>
        <v>149.23504483246816</v>
      </c>
    </row>
    <row r="359" spans="1:18" s="109" customFormat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16552003.619999999</v>
      </c>
      <c r="K359" s="106">
        <f>SUM(K338:K358)</f>
        <v>23089839.790000003</v>
      </c>
      <c r="L359" s="106">
        <f>SUM(L338:L358)</f>
        <v>9067217.0000000019</v>
      </c>
      <c r="M359" s="106">
        <f>SUM(M338:M358)</f>
        <v>9290904.0499999989</v>
      </c>
      <c r="N359" s="104">
        <v>20</v>
      </c>
      <c r="O359" s="104">
        <v>20</v>
      </c>
      <c r="P359" s="104">
        <f>N359-O359</f>
        <v>0</v>
      </c>
      <c r="Q359" s="107">
        <f t="shared" si="12"/>
        <v>-223687.04999999702</v>
      </c>
      <c r="R359" s="108">
        <f>L359/H359</f>
        <v>119.60134279533585</v>
      </c>
    </row>
    <row r="360" spans="1:18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955</v>
      </c>
      <c r="H361" s="99">
        <v>4950</v>
      </c>
      <c r="I361" s="97">
        <v>4</v>
      </c>
      <c r="J361" s="100">
        <f>อุดรธานี!F166</f>
        <v>534406.55000000005</v>
      </c>
      <c r="K361" s="101">
        <f>อุดรธานี!AK166</f>
        <v>1775847.25</v>
      </c>
      <c r="L361" s="101">
        <f>อุดรธานี!AL166</f>
        <v>465703.58</v>
      </c>
      <c r="M361" s="101">
        <f>อุดรธานี!AM166</f>
        <v>508071.77999999997</v>
      </c>
      <c r="N361" s="98"/>
      <c r="O361" s="98"/>
      <c r="P361" s="98"/>
      <c r="Q361" s="90">
        <f t="shared" si="12"/>
        <v>-42368.199999999953</v>
      </c>
      <c r="R361" s="91">
        <f t="shared" si="13"/>
        <v>94.081531313131322</v>
      </c>
    </row>
    <row r="362" spans="1:18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956</v>
      </c>
      <c r="H362" s="99">
        <v>2307</v>
      </c>
      <c r="I362" s="97">
        <v>2</v>
      </c>
      <c r="J362" s="100">
        <f>อุดรธานี!F167</f>
        <v>182739.1</v>
      </c>
      <c r="K362" s="101">
        <f>อุดรธานี!AK167</f>
        <v>244217.25000000003</v>
      </c>
      <c r="L362" s="101">
        <f>อุดรธานี!AL167</f>
        <v>225892.49</v>
      </c>
      <c r="M362" s="101">
        <f>อุดรธานี!AM167</f>
        <v>376246.04000000004</v>
      </c>
      <c r="N362" s="98"/>
      <c r="O362" s="98"/>
      <c r="P362" s="98"/>
      <c r="Q362" s="90">
        <f t="shared" si="12"/>
        <v>-150353.55000000005</v>
      </c>
      <c r="R362" s="91">
        <f t="shared" si="13"/>
        <v>97.916120502817506</v>
      </c>
    </row>
    <row r="363" spans="1:18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957</v>
      </c>
      <c r="H363" s="99">
        <v>2603</v>
      </c>
      <c r="I363" s="97">
        <v>2</v>
      </c>
      <c r="J363" s="100">
        <f>อุดรธานี!F168</f>
        <v>491165.46</v>
      </c>
      <c r="K363" s="101">
        <f>อุดรธานี!AK168</f>
        <v>996668.29999999993</v>
      </c>
      <c r="L363" s="101">
        <f>อุดรธานี!AL168</f>
        <v>342132.6</v>
      </c>
      <c r="M363" s="101">
        <f>อุดรธานี!AM168</f>
        <v>397218.35000000003</v>
      </c>
      <c r="N363" s="98"/>
      <c r="O363" s="98"/>
      <c r="P363" s="98"/>
      <c r="Q363" s="90">
        <f t="shared" si="12"/>
        <v>-55085.750000000058</v>
      </c>
      <c r="R363" s="91">
        <f t="shared" si="13"/>
        <v>131.43780253553592</v>
      </c>
    </row>
    <row r="364" spans="1:18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958</v>
      </c>
      <c r="H364" s="99">
        <v>6171</v>
      </c>
      <c r="I364" s="97">
        <v>5</v>
      </c>
      <c r="J364" s="100">
        <f>อุดรธานี!F169</f>
        <v>1303514.3400000001</v>
      </c>
      <c r="K364" s="101">
        <f>อุดรธานี!AK169</f>
        <v>2626888.71</v>
      </c>
      <c r="L364" s="101">
        <f>อุดรธานี!AL169</f>
        <v>402410.82</v>
      </c>
      <c r="M364" s="101">
        <f>อุดรธานี!AM169</f>
        <v>475379.17000000004</v>
      </c>
      <c r="N364" s="98"/>
      <c r="O364" s="98"/>
      <c r="P364" s="98"/>
      <c r="Q364" s="90">
        <f t="shared" si="12"/>
        <v>-72968.350000000035</v>
      </c>
      <c r="R364" s="91">
        <f t="shared" si="13"/>
        <v>65.209985415653861</v>
      </c>
    </row>
    <row r="365" spans="1:18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959</v>
      </c>
      <c r="H365" s="99">
        <v>5663</v>
      </c>
      <c r="I365" s="97">
        <v>4</v>
      </c>
      <c r="J365" s="100">
        <f>อุดรธานี!F170</f>
        <v>1024087.87</v>
      </c>
      <c r="K365" s="101">
        <f>อุดรธานี!AK170</f>
        <v>6608397.2300000004</v>
      </c>
      <c r="L365" s="101">
        <f>อุดรธานี!AL170</f>
        <v>525983.5</v>
      </c>
      <c r="M365" s="101">
        <f>อุดรธานี!AM170</f>
        <v>507425.57</v>
      </c>
      <c r="N365" s="98"/>
      <c r="O365" s="98"/>
      <c r="P365" s="98"/>
      <c r="Q365" s="90">
        <f t="shared" si="12"/>
        <v>18557.929999999993</v>
      </c>
      <c r="R365" s="91">
        <f t="shared" si="13"/>
        <v>92.880716934487026</v>
      </c>
    </row>
    <row r="366" spans="1:18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960</v>
      </c>
      <c r="H366" s="99">
        <v>3254</v>
      </c>
      <c r="I366" s="97">
        <v>3</v>
      </c>
      <c r="J366" s="100">
        <f>อุดรธานี!F171</f>
        <v>407409.09</v>
      </c>
      <c r="K366" s="101">
        <f>อุดรธานี!AK171</f>
        <v>825639.92999999993</v>
      </c>
      <c r="L366" s="101">
        <f>อุดรธานี!AL171</f>
        <v>327108.63</v>
      </c>
      <c r="M366" s="101">
        <f>อุดรธานี!AM171</f>
        <v>430471.10000000003</v>
      </c>
      <c r="N366" s="98"/>
      <c r="O366" s="98"/>
      <c r="P366" s="98"/>
      <c r="Q366" s="90">
        <f t="shared" si="12"/>
        <v>-103362.47000000003</v>
      </c>
      <c r="R366" s="91">
        <f t="shared" si="13"/>
        <v>100.525086047941</v>
      </c>
    </row>
    <row r="367" spans="1:18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961</v>
      </c>
      <c r="H367" s="99">
        <v>4330</v>
      </c>
      <c r="I367" s="97">
        <v>3</v>
      </c>
      <c r="J367" s="100">
        <f>อุดรธานี!F172</f>
        <v>510023.6</v>
      </c>
      <c r="K367" s="101">
        <f>อุดรธานี!AK172</f>
        <v>1721253.8199999998</v>
      </c>
      <c r="L367" s="101">
        <f>อุดรธานี!AL172</f>
        <v>321447.62</v>
      </c>
      <c r="M367" s="101">
        <f>อุดรธานี!AM172</f>
        <v>446717.73000000004</v>
      </c>
      <c r="N367" s="98"/>
      <c r="O367" s="98"/>
      <c r="P367" s="98"/>
      <c r="Q367" s="90">
        <f t="shared" si="12"/>
        <v>-125270.11000000004</v>
      </c>
      <c r="R367" s="91">
        <f t="shared" si="13"/>
        <v>74.237325635103929</v>
      </c>
    </row>
    <row r="368" spans="1:18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962</v>
      </c>
      <c r="H368" s="99">
        <v>2355</v>
      </c>
      <c r="I368" s="97">
        <v>2</v>
      </c>
      <c r="J368" s="100">
        <f>อุดรธานี!F173</f>
        <v>233703.49</v>
      </c>
      <c r="K368" s="101">
        <f>อุดรธานี!AK173</f>
        <v>725017.25</v>
      </c>
      <c r="L368" s="101">
        <f>อุดรธานี!AL173</f>
        <v>192316.95</v>
      </c>
      <c r="M368" s="101">
        <f>อุดรธานี!AM173</f>
        <v>283024.08999999997</v>
      </c>
      <c r="N368" s="98"/>
      <c r="O368" s="98"/>
      <c r="P368" s="98"/>
      <c r="Q368" s="90">
        <f t="shared" si="12"/>
        <v>-90707.139999999956</v>
      </c>
      <c r="R368" s="91">
        <f t="shared" si="13"/>
        <v>81.663248407643323</v>
      </c>
    </row>
    <row r="369" spans="1:18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963</v>
      </c>
      <c r="H369" s="99">
        <v>1570</v>
      </c>
      <c r="I369" s="97">
        <v>2</v>
      </c>
      <c r="J369" s="100">
        <f>อุดรธานี!F174</f>
        <v>125573.36</v>
      </c>
      <c r="K369" s="101">
        <f>อุดรธานี!AK174</f>
        <v>272266.33999999997</v>
      </c>
      <c r="L369" s="101">
        <f>อุดรธานี!AL174</f>
        <v>196382.05</v>
      </c>
      <c r="M369" s="101">
        <f>อุดรธานี!AM174</f>
        <v>230964.58000000002</v>
      </c>
      <c r="N369" s="98"/>
      <c r="O369" s="98"/>
      <c r="P369" s="98"/>
      <c r="Q369" s="90">
        <f t="shared" si="12"/>
        <v>-34582.530000000028</v>
      </c>
      <c r="R369" s="91">
        <f t="shared" si="13"/>
        <v>125.08410828025477</v>
      </c>
    </row>
    <row r="370" spans="1:18" s="109" customFormat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4812622.8600000003</v>
      </c>
      <c r="K370" s="106">
        <f>SUM(K360:K369)</f>
        <v>15796196.08</v>
      </c>
      <c r="L370" s="106">
        <f>SUM(L360:L369)</f>
        <v>2999378.24</v>
      </c>
      <c r="M370" s="106">
        <f>SUM(M360:M369)</f>
        <v>3655518.41</v>
      </c>
      <c r="N370" s="104">
        <v>9</v>
      </c>
      <c r="O370" s="104">
        <v>9</v>
      </c>
      <c r="P370" s="104">
        <f>N370-O370</f>
        <v>0</v>
      </c>
      <c r="Q370" s="107">
        <f t="shared" si="12"/>
        <v>-656140.16999999993</v>
      </c>
      <c r="R370" s="108">
        <f>L370/H370</f>
        <v>90.334555311267067</v>
      </c>
    </row>
    <row r="371" spans="1:18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964</v>
      </c>
      <c r="H372" s="99">
        <v>8169</v>
      </c>
      <c r="I372" s="97">
        <v>5</v>
      </c>
      <c r="J372" s="100">
        <f>อุดรธานี!F175</f>
        <v>619016.54</v>
      </c>
      <c r="K372" s="101">
        <f>อุดรธานี!AK175</f>
        <v>1239585.28</v>
      </c>
      <c r="L372" s="101">
        <f>อุดรธานี!AL175</f>
        <v>469399.23</v>
      </c>
      <c r="M372" s="101">
        <f>อุดรธานี!AM175</f>
        <v>83642</v>
      </c>
      <c r="N372" s="98"/>
      <c r="O372" s="98"/>
      <c r="P372" s="98"/>
      <c r="Q372" s="90">
        <f t="shared" si="12"/>
        <v>385757.23</v>
      </c>
      <c r="R372" s="91">
        <f t="shared" si="13"/>
        <v>57.461039294895336</v>
      </c>
    </row>
    <row r="373" spans="1:18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965</v>
      </c>
      <c r="H373" s="99">
        <v>4100</v>
      </c>
      <c r="I373" s="97">
        <v>3</v>
      </c>
      <c r="J373" s="100">
        <f>อุดรธานี!F176</f>
        <v>736234.82</v>
      </c>
      <c r="K373" s="101">
        <f>อุดรธานี!AK176</f>
        <v>888782.63</v>
      </c>
      <c r="L373" s="101">
        <f>อุดรธานี!AL176</f>
        <v>913414.15</v>
      </c>
      <c r="M373" s="101">
        <f>อุดรธานี!AM176</f>
        <v>589585.19000000006</v>
      </c>
      <c r="N373" s="98"/>
      <c r="O373" s="98"/>
      <c r="P373" s="98"/>
      <c r="Q373" s="90">
        <f t="shared" si="12"/>
        <v>323828.95999999996</v>
      </c>
      <c r="R373" s="91">
        <f t="shared" si="13"/>
        <v>222.78393902439024</v>
      </c>
    </row>
    <row r="374" spans="1:18" s="165" customFormat="1" x14ac:dyDescent="0.7">
      <c r="A374" s="159">
        <v>4</v>
      </c>
      <c r="B374" s="160" t="s">
        <v>50</v>
      </c>
      <c r="C374" s="160" t="s">
        <v>321</v>
      </c>
      <c r="D374" s="160" t="s">
        <v>135</v>
      </c>
      <c r="E374" s="160" t="s">
        <v>38</v>
      </c>
      <c r="F374" s="160" t="s">
        <v>166</v>
      </c>
      <c r="G374" s="160" t="s">
        <v>967</v>
      </c>
      <c r="H374" s="161">
        <v>4574</v>
      </c>
      <c r="I374" s="159">
        <v>4</v>
      </c>
      <c r="J374" s="162">
        <f>อุดรธานี!F178</f>
        <v>2828132.35</v>
      </c>
      <c r="K374" s="101">
        <f>อุดรธานี!AK178</f>
        <v>2876120.72</v>
      </c>
      <c r="L374" s="101">
        <f>อุดรธานี!AL178</f>
        <v>2377503.52</v>
      </c>
      <c r="M374" s="101">
        <f>อุดรธานี!AM178</f>
        <v>959980.11999999988</v>
      </c>
      <c r="N374" s="160"/>
      <c r="O374" s="160"/>
      <c r="P374" s="160"/>
      <c r="Q374" s="163">
        <f t="shared" si="12"/>
        <v>1417523.4000000001</v>
      </c>
      <c r="R374" s="164">
        <f t="shared" si="13"/>
        <v>519.78651508526457</v>
      </c>
    </row>
    <row r="375" spans="1:18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968</v>
      </c>
      <c r="H375" s="99">
        <v>4976</v>
      </c>
      <c r="I375" s="97">
        <v>4</v>
      </c>
      <c r="J375" s="100">
        <f>อุดรธานี!F179</f>
        <v>656762.80000000005</v>
      </c>
      <c r="K375" s="101">
        <f>อุดรธานี!AK179</f>
        <v>969477.14</v>
      </c>
      <c r="L375" s="101">
        <f>อุดรธานี!AL179</f>
        <v>913892.25</v>
      </c>
      <c r="M375" s="101">
        <f>อุดรธานี!AM179</f>
        <v>718283.03999999992</v>
      </c>
      <c r="N375" s="98"/>
      <c r="O375" s="98"/>
      <c r="P375" s="98"/>
      <c r="Q375" s="90">
        <f t="shared" si="12"/>
        <v>195609.21000000008</v>
      </c>
      <c r="R375" s="91">
        <f t="shared" si="13"/>
        <v>183.66001808681673</v>
      </c>
    </row>
    <row r="376" spans="1:18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969</v>
      </c>
      <c r="H376" s="99">
        <v>5421</v>
      </c>
      <c r="I376" s="97">
        <v>4</v>
      </c>
      <c r="J376" s="100">
        <f>อุดรธานี!F180</f>
        <v>792032.77</v>
      </c>
      <c r="K376" s="101">
        <f>อุดรธานี!AK180</f>
        <v>1168634.58</v>
      </c>
      <c r="L376" s="101">
        <f>อุดรธานี!AL180</f>
        <v>981884.6</v>
      </c>
      <c r="M376" s="101">
        <f>อุดรธานี!AM180</f>
        <v>767651.83999999997</v>
      </c>
      <c r="N376" s="98"/>
      <c r="O376" s="98"/>
      <c r="P376" s="98"/>
      <c r="Q376" s="90">
        <f t="shared" si="12"/>
        <v>214232.76</v>
      </c>
      <c r="R376" s="91">
        <f t="shared" si="13"/>
        <v>181.12610219516694</v>
      </c>
    </row>
    <row r="377" spans="1:18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970</v>
      </c>
      <c r="H377" s="99">
        <v>5150</v>
      </c>
      <c r="I377" s="97">
        <v>4</v>
      </c>
      <c r="J377" s="100">
        <f>อุดรธานี!F181</f>
        <v>629463.57999999996</v>
      </c>
      <c r="K377" s="101">
        <f>อุดรธานี!AK181</f>
        <v>746557.62</v>
      </c>
      <c r="L377" s="101">
        <f>อุดรธานี!AL181</f>
        <v>949044.36</v>
      </c>
      <c r="M377" s="101">
        <f>อุดรธานี!AM181</f>
        <v>722009.71</v>
      </c>
      <c r="N377" s="98"/>
      <c r="O377" s="98"/>
      <c r="P377" s="98"/>
      <c r="Q377" s="90">
        <f t="shared" si="12"/>
        <v>227034.65000000002</v>
      </c>
      <c r="R377" s="91">
        <f t="shared" si="13"/>
        <v>184.2804582524272</v>
      </c>
    </row>
    <row r="378" spans="1:18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971</v>
      </c>
      <c r="H378" s="99">
        <v>6362</v>
      </c>
      <c r="I378" s="97">
        <v>5</v>
      </c>
      <c r="J378" s="100">
        <f>อุดรธานี!F182</f>
        <v>760956.99</v>
      </c>
      <c r="K378" s="101">
        <f>อุดรธานี!AK182</f>
        <v>997974.45</v>
      </c>
      <c r="L378" s="101">
        <f>อุดรธานี!AL182</f>
        <v>710198.65</v>
      </c>
      <c r="M378" s="101">
        <f>อุดรธานี!AM182</f>
        <v>730804.55999999994</v>
      </c>
      <c r="N378" s="98"/>
      <c r="O378" s="98"/>
      <c r="P378" s="98"/>
      <c r="Q378" s="90">
        <f t="shared" si="12"/>
        <v>-20605.909999999916</v>
      </c>
      <c r="R378" s="91">
        <f t="shared" si="13"/>
        <v>111.63135020433826</v>
      </c>
    </row>
    <row r="379" spans="1:18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972</v>
      </c>
      <c r="H379" s="99">
        <v>8071</v>
      </c>
      <c r="I379" s="97">
        <v>5</v>
      </c>
      <c r="J379" s="100">
        <f>อุดรธานี!F183</f>
        <v>541498.48</v>
      </c>
      <c r="K379" s="101">
        <f>อุดรธานี!AK183</f>
        <v>719310.1</v>
      </c>
      <c r="L379" s="101">
        <f>อุดรธานี!AL183</f>
        <v>870880.07</v>
      </c>
      <c r="M379" s="101">
        <f>อุดรธานี!AM183</f>
        <v>718336.67</v>
      </c>
      <c r="N379" s="98"/>
      <c r="O379" s="98"/>
      <c r="P379" s="98"/>
      <c r="Q379" s="90">
        <f t="shared" si="12"/>
        <v>152543.39999999991</v>
      </c>
      <c r="R379" s="91">
        <f t="shared" si="13"/>
        <v>107.90237517036302</v>
      </c>
    </row>
    <row r="380" spans="1:18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973</v>
      </c>
      <c r="H380" s="99">
        <v>4636</v>
      </c>
      <c r="I380" s="97">
        <v>4</v>
      </c>
      <c r="J380" s="100">
        <f>อุดรธานี!F184</f>
        <v>451817.49</v>
      </c>
      <c r="K380" s="101">
        <f>อุดรธานี!AK184</f>
        <v>582279.26</v>
      </c>
      <c r="L380" s="101">
        <f>อุดรธานี!AL184</f>
        <v>713739.01</v>
      </c>
      <c r="M380" s="101">
        <f>อุดรธานี!AM184</f>
        <v>533708.93999999994</v>
      </c>
      <c r="N380" s="98"/>
      <c r="O380" s="98"/>
      <c r="P380" s="98"/>
      <c r="Q380" s="90">
        <f t="shared" si="12"/>
        <v>180030.07000000007</v>
      </c>
      <c r="R380" s="91">
        <f t="shared" si="13"/>
        <v>153.95578300258845</v>
      </c>
    </row>
    <row r="381" spans="1:18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974</v>
      </c>
      <c r="H381" s="99">
        <v>5424</v>
      </c>
      <c r="I381" s="97">
        <v>4</v>
      </c>
      <c r="J381" s="100">
        <f>อุดรธานี!F185</f>
        <v>504037.06</v>
      </c>
      <c r="K381" s="101">
        <f>อุดรธานี!AK185</f>
        <v>661998.07000000007</v>
      </c>
      <c r="L381" s="101">
        <f>อุดรธานี!AL185</f>
        <v>1000062.24</v>
      </c>
      <c r="M381" s="101">
        <f>อุดรธานี!AM185</f>
        <v>706702.62</v>
      </c>
      <c r="N381" s="98"/>
      <c r="O381" s="98"/>
      <c r="P381" s="98"/>
      <c r="Q381" s="90">
        <f t="shared" si="12"/>
        <v>293359.62</v>
      </c>
      <c r="R381" s="91">
        <f t="shared" si="13"/>
        <v>184.37725663716813</v>
      </c>
    </row>
    <row r="382" spans="1:18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975</v>
      </c>
      <c r="H382" s="99">
        <v>4683</v>
      </c>
      <c r="I382" s="97">
        <v>4</v>
      </c>
      <c r="J382" s="100">
        <f>อุดรธานี!F186</f>
        <v>359637.42</v>
      </c>
      <c r="K382" s="101">
        <f>อุดรธานี!AK186</f>
        <v>442015.30999999994</v>
      </c>
      <c r="L382" s="101">
        <f>อุดรธานี!AL186</f>
        <v>645117.43999999994</v>
      </c>
      <c r="M382" s="101">
        <f>อุดรธานี!AM186</f>
        <v>656197.01</v>
      </c>
      <c r="N382" s="98"/>
      <c r="O382" s="98"/>
      <c r="P382" s="98"/>
      <c r="Q382" s="90">
        <f t="shared" si="12"/>
        <v>-11079.570000000065</v>
      </c>
      <c r="R382" s="91">
        <f t="shared" si="13"/>
        <v>137.75730087550716</v>
      </c>
    </row>
    <row r="383" spans="1:18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976</v>
      </c>
      <c r="H383" s="166">
        <v>3471</v>
      </c>
      <c r="I383" s="97">
        <v>3</v>
      </c>
      <c r="J383" s="100">
        <f>อุดรธานี!F187</f>
        <v>195464.16</v>
      </c>
      <c r="K383" s="101">
        <f>อุดรธานี!AK187</f>
        <v>365211.73000000004</v>
      </c>
      <c r="L383" s="101">
        <f>อุดรธานี!AL187</f>
        <v>584311.51</v>
      </c>
      <c r="M383" s="101">
        <f>อุดรธานี!AM187</f>
        <v>497638.91000000003</v>
      </c>
      <c r="N383" s="98"/>
      <c r="O383" s="98"/>
      <c r="P383" s="98"/>
      <c r="Q383" s="90">
        <f t="shared" si="12"/>
        <v>86672.599999999977</v>
      </c>
      <c r="R383" s="91">
        <f t="shared" si="13"/>
        <v>168.34097090175743</v>
      </c>
    </row>
    <row r="384" spans="1:18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977</v>
      </c>
      <c r="H384" s="99">
        <v>6659</v>
      </c>
      <c r="I384" s="97">
        <v>5</v>
      </c>
      <c r="J384" s="100">
        <f>อุดรธานี!F188</f>
        <v>932019.47</v>
      </c>
      <c r="K384" s="101">
        <f>อุดรธานี!AK188</f>
        <v>1184562.78</v>
      </c>
      <c r="L384" s="101">
        <f>อุดรธานี!AL188</f>
        <v>745466.2</v>
      </c>
      <c r="M384" s="101">
        <f>อุดรธานี!AM188</f>
        <v>754667.8</v>
      </c>
      <c r="N384" s="98"/>
      <c r="O384" s="98"/>
      <c r="P384" s="98"/>
      <c r="Q384" s="90">
        <f t="shared" si="12"/>
        <v>-9201.6000000000931</v>
      </c>
      <c r="R384" s="91">
        <f t="shared" si="13"/>
        <v>111.94867097161735</v>
      </c>
    </row>
    <row r="385" spans="1:18" s="109" customFormat="1" x14ac:dyDescent="0.7">
      <c r="A385" s="167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10007073.930000002</v>
      </c>
      <c r="K385" s="106">
        <f>SUM(K371:K384)</f>
        <v>12842509.67</v>
      </c>
      <c r="L385" s="106">
        <f>SUM(L371:L384)</f>
        <v>11874913.23</v>
      </c>
      <c r="M385" s="106">
        <f>SUM(M371:M384)</f>
        <v>8439208.4100000001</v>
      </c>
      <c r="N385" s="104">
        <v>13</v>
      </c>
      <c r="O385" s="104">
        <v>13</v>
      </c>
      <c r="P385" s="104">
        <f>N385-O385</f>
        <v>0</v>
      </c>
      <c r="Q385" s="107">
        <f t="shared" si="12"/>
        <v>3435704.8200000003</v>
      </c>
      <c r="R385" s="108">
        <f>L385/H385</f>
        <v>165.62867147400135</v>
      </c>
    </row>
    <row r="386" spans="1:18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978</v>
      </c>
      <c r="H387" s="99">
        <v>2451</v>
      </c>
      <c r="I387" s="97">
        <v>2</v>
      </c>
      <c r="J387" s="102">
        <f>อุดรธานี!F189</f>
        <v>818898</v>
      </c>
      <c r="K387" s="101">
        <f>อุดรธานี!AK189</f>
        <v>946346.3899999999</v>
      </c>
      <c r="L387" s="101">
        <f>อุดรธานี!AL189</f>
        <v>751039.9</v>
      </c>
      <c r="M387" s="101">
        <f>อุดรธานี!AM189</f>
        <v>370233.22</v>
      </c>
      <c r="N387" s="98"/>
      <c r="O387" s="98"/>
      <c r="P387" s="98"/>
      <c r="Q387" s="90">
        <f t="shared" si="12"/>
        <v>380806.68000000005</v>
      </c>
      <c r="R387" s="91">
        <f t="shared" si="13"/>
        <v>306.42182782537742</v>
      </c>
    </row>
    <row r="388" spans="1:18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979</v>
      </c>
      <c r="H388" s="99">
        <v>3029</v>
      </c>
      <c r="I388" s="97">
        <v>3</v>
      </c>
      <c r="J388" s="102">
        <f>อุดรธานี!F190</f>
        <v>351513.36</v>
      </c>
      <c r="K388" s="101">
        <f>อุดรธานี!AK190</f>
        <v>854487.99</v>
      </c>
      <c r="L388" s="101">
        <f>อุดรธานี!AL190</f>
        <v>741940.47</v>
      </c>
      <c r="M388" s="101">
        <f>อุดรธานี!AM190</f>
        <v>532790.84</v>
      </c>
      <c r="N388" s="98"/>
      <c r="O388" s="98"/>
      <c r="P388" s="98"/>
      <c r="Q388" s="90">
        <f t="shared" si="12"/>
        <v>209149.63</v>
      </c>
      <c r="R388" s="91">
        <f t="shared" si="13"/>
        <v>244.94568174314955</v>
      </c>
    </row>
    <row r="389" spans="1:18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980</v>
      </c>
      <c r="H389" s="99">
        <v>5540</v>
      </c>
      <c r="I389" s="97">
        <v>4</v>
      </c>
      <c r="J389" s="102">
        <f>อุดรธานี!F191</f>
        <v>157399.19</v>
      </c>
      <c r="K389" s="101">
        <f>อุดรธานี!AK191</f>
        <v>255361.11000000002</v>
      </c>
      <c r="L389" s="101">
        <f>อุดรธานี!AL191</f>
        <v>762063.1</v>
      </c>
      <c r="M389" s="101">
        <f>อุดรธานี!AM191</f>
        <v>836737.96</v>
      </c>
      <c r="N389" s="98"/>
      <c r="O389" s="98"/>
      <c r="P389" s="98"/>
      <c r="Q389" s="90">
        <f t="shared" ref="Q389:Q453" si="14">L389-M389</f>
        <v>-74674.859999999986</v>
      </c>
      <c r="R389" s="91">
        <f t="shared" ref="R389:R453" si="15">L389/H389</f>
        <v>137.55651624548736</v>
      </c>
    </row>
    <row r="390" spans="1:18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981</v>
      </c>
      <c r="H390" s="99">
        <v>1842</v>
      </c>
      <c r="I390" s="97">
        <v>2</v>
      </c>
      <c r="J390" s="102">
        <f>อุดรธานี!F192</f>
        <v>591419.68999999994</v>
      </c>
      <c r="K390" s="101">
        <f>อุดรธานี!AK192</f>
        <v>652311.23</v>
      </c>
      <c r="L390" s="101">
        <f>อุดรธานี!AL192</f>
        <v>516426.02</v>
      </c>
      <c r="M390" s="101">
        <f>อุดรธานี!AM192</f>
        <v>268049.55000000005</v>
      </c>
      <c r="N390" s="98"/>
      <c r="O390" s="98"/>
      <c r="P390" s="98"/>
      <c r="Q390" s="90">
        <f t="shared" si="14"/>
        <v>248376.46999999997</v>
      </c>
      <c r="R390" s="91">
        <f t="shared" si="15"/>
        <v>280.36157437567863</v>
      </c>
    </row>
    <row r="391" spans="1:18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982</v>
      </c>
      <c r="H391" s="99">
        <v>3303</v>
      </c>
      <c r="I391" s="97">
        <v>3</v>
      </c>
      <c r="J391" s="102">
        <f>อุดรธานี!F193</f>
        <v>1005271.83</v>
      </c>
      <c r="K391" s="101">
        <f>อุดรธานี!AK193</f>
        <v>1042352.4999999999</v>
      </c>
      <c r="L391" s="101">
        <f>อุดรธานี!AL193</f>
        <v>439923.58</v>
      </c>
      <c r="M391" s="101">
        <f>อุดรธานี!AM193</f>
        <v>169535.2</v>
      </c>
      <c r="N391" s="98"/>
      <c r="O391" s="98"/>
      <c r="P391" s="98"/>
      <c r="Q391" s="90">
        <f t="shared" si="14"/>
        <v>270388.38</v>
      </c>
      <c r="R391" s="91">
        <f t="shared" si="15"/>
        <v>133.18909476233728</v>
      </c>
    </row>
    <row r="392" spans="1:18" s="109" customFormat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2924502.07</v>
      </c>
      <c r="K392" s="106">
        <f>SUM(K386:K391)</f>
        <v>3750859.2199999997</v>
      </c>
      <c r="L392" s="106">
        <f>SUM(L386:L391)</f>
        <v>3211393.0700000003</v>
      </c>
      <c r="M392" s="106">
        <f>SUM(M386:M391)</f>
        <v>2177346.77</v>
      </c>
      <c r="N392" s="104">
        <v>5</v>
      </c>
      <c r="O392" s="104">
        <v>5</v>
      </c>
      <c r="P392" s="104">
        <f>N392-O392</f>
        <v>0</v>
      </c>
      <c r="Q392" s="107">
        <f t="shared" si="14"/>
        <v>1034046.3000000003</v>
      </c>
      <c r="R392" s="108">
        <f>L392/H392</f>
        <v>198.66335106712035</v>
      </c>
    </row>
    <row r="393" spans="1:18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983</v>
      </c>
      <c r="H394" s="99">
        <v>3399</v>
      </c>
      <c r="I394" s="97">
        <v>3</v>
      </c>
      <c r="J394" s="102">
        <f>อุดรธานี!F194</f>
        <v>823472.91</v>
      </c>
      <c r="K394" s="101">
        <f>อุดรธานี!AK194</f>
        <v>962255.2</v>
      </c>
      <c r="L394" s="101">
        <f>อุดรธานี!AL194</f>
        <v>518188.03</v>
      </c>
      <c r="M394" s="101">
        <f>อุดรธานี!AM194</f>
        <v>396442.14</v>
      </c>
      <c r="N394" s="98"/>
      <c r="O394" s="98"/>
      <c r="P394" s="98"/>
      <c r="Q394" s="90">
        <f t="shared" si="14"/>
        <v>121745.89000000001</v>
      </c>
      <c r="R394" s="91">
        <f t="shared" si="15"/>
        <v>152.45308325978229</v>
      </c>
    </row>
    <row r="395" spans="1:18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984</v>
      </c>
      <c r="H395" s="99">
        <v>2537</v>
      </c>
      <c r="I395" s="97">
        <v>2</v>
      </c>
      <c r="J395" s="102">
        <f>อุดรธานี!F195</f>
        <v>710809.21</v>
      </c>
      <c r="K395" s="101">
        <f>อุดรธานี!AK195</f>
        <v>770855.31</v>
      </c>
      <c r="L395" s="101">
        <f>อุดรธานี!AL195</f>
        <v>829714.59000000008</v>
      </c>
      <c r="M395" s="101">
        <f>อุดรธานี!AM195</f>
        <v>504681.82</v>
      </c>
      <c r="N395" s="98"/>
      <c r="O395" s="98"/>
      <c r="P395" s="98"/>
      <c r="Q395" s="90">
        <f t="shared" si="14"/>
        <v>325032.77000000008</v>
      </c>
      <c r="R395" s="91">
        <f t="shared" si="15"/>
        <v>327.04556168703198</v>
      </c>
    </row>
    <row r="396" spans="1:18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985</v>
      </c>
      <c r="H396" s="99">
        <v>3240</v>
      </c>
      <c r="I396" s="97">
        <v>3</v>
      </c>
      <c r="J396" s="102">
        <f>อุดรธานี!F196</f>
        <v>929644.73</v>
      </c>
      <c r="K396" s="101">
        <f>อุดรธานี!AK196</f>
        <v>995838.38</v>
      </c>
      <c r="L396" s="101">
        <f>อุดรธานี!AL196</f>
        <v>729766.84000000008</v>
      </c>
      <c r="M396" s="101">
        <f>อุดรธานี!AM196</f>
        <v>498983.49</v>
      </c>
      <c r="N396" s="98"/>
      <c r="O396" s="98"/>
      <c r="P396" s="98"/>
      <c r="Q396" s="90">
        <f t="shared" si="14"/>
        <v>230783.35000000009</v>
      </c>
      <c r="R396" s="91">
        <f t="shared" si="15"/>
        <v>225.23667901234572</v>
      </c>
    </row>
    <row r="397" spans="1:18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986</v>
      </c>
      <c r="H397" s="99">
        <v>4673</v>
      </c>
      <c r="I397" s="97">
        <v>4</v>
      </c>
      <c r="J397" s="102">
        <f>อุดรธานี!F197</f>
        <v>644722.96</v>
      </c>
      <c r="K397" s="101">
        <f>อุดรธานี!AK197</f>
        <v>1171750.1500000001</v>
      </c>
      <c r="L397" s="101">
        <f>อุดรธานี!AL197</f>
        <v>835257.81</v>
      </c>
      <c r="M397" s="101">
        <f>อุดรธานี!AM197</f>
        <v>542326.82000000007</v>
      </c>
      <c r="N397" s="98"/>
      <c r="O397" s="98"/>
      <c r="P397" s="98"/>
      <c r="Q397" s="90">
        <f t="shared" si="14"/>
        <v>292930.99</v>
      </c>
      <c r="R397" s="91">
        <f t="shared" si="15"/>
        <v>178.7412390327413</v>
      </c>
    </row>
    <row r="398" spans="1:18" s="109" customFormat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3108649.81</v>
      </c>
      <c r="K398" s="106">
        <f>SUM(K393:K397)</f>
        <v>3900699.04</v>
      </c>
      <c r="L398" s="106">
        <f>SUM(L393:L397)</f>
        <v>2912927.2700000005</v>
      </c>
      <c r="M398" s="106">
        <f>SUM(M393:M397)</f>
        <v>1942434.27</v>
      </c>
      <c r="N398" s="104">
        <v>4</v>
      </c>
      <c r="O398" s="104">
        <v>4</v>
      </c>
      <c r="P398" s="104">
        <f>N398-O398</f>
        <v>0</v>
      </c>
      <c r="Q398" s="107">
        <f t="shared" si="14"/>
        <v>970493.00000000047</v>
      </c>
      <c r="R398" s="108">
        <f>L398/H398</f>
        <v>210.33484511517079</v>
      </c>
    </row>
    <row r="399" spans="1:18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987</v>
      </c>
      <c r="H400" s="99">
        <v>3205</v>
      </c>
      <c r="I400" s="97">
        <v>3</v>
      </c>
      <c r="J400" s="102">
        <f>อุดรธานี!F198</f>
        <v>347233.49</v>
      </c>
      <c r="K400" s="101">
        <f>อุดรธานี!AK198</f>
        <v>369029.58999999997</v>
      </c>
      <c r="L400" s="101">
        <f>อุดรธานี!AL198</f>
        <v>422351.24</v>
      </c>
      <c r="M400" s="101">
        <f>อุดรธานี!AM198</f>
        <v>405400.51</v>
      </c>
      <c r="N400" s="98"/>
      <c r="O400" s="98"/>
      <c r="P400" s="98"/>
      <c r="Q400" s="90">
        <f t="shared" si="14"/>
        <v>16950.729999999981</v>
      </c>
      <c r="R400" s="91">
        <f t="shared" si="15"/>
        <v>131.77885803432136</v>
      </c>
    </row>
    <row r="401" spans="1:18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988</v>
      </c>
      <c r="H401" s="99">
        <v>2571</v>
      </c>
      <c r="I401" s="97">
        <v>2</v>
      </c>
      <c r="J401" s="102">
        <f>อุดรธานี!F199</f>
        <v>378237.25</v>
      </c>
      <c r="K401" s="101">
        <f>อุดรธานี!AK199</f>
        <v>554606.14</v>
      </c>
      <c r="L401" s="101">
        <f>อุดรธานี!AL199</f>
        <v>318325.82</v>
      </c>
      <c r="M401" s="101">
        <f>อุดรธานี!AM199</f>
        <v>256947.54</v>
      </c>
      <c r="N401" s="98"/>
      <c r="O401" s="98"/>
      <c r="P401" s="98"/>
      <c r="Q401" s="90">
        <f t="shared" si="14"/>
        <v>61378.28</v>
      </c>
      <c r="R401" s="91">
        <f t="shared" si="15"/>
        <v>123.81401011279658</v>
      </c>
    </row>
    <row r="402" spans="1:18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989</v>
      </c>
      <c r="H402" s="99">
        <v>3142</v>
      </c>
      <c r="I402" s="97">
        <v>3</v>
      </c>
      <c r="J402" s="102">
        <f>อุดรธานี!F200</f>
        <v>433812.35</v>
      </c>
      <c r="K402" s="101">
        <f>อุดรธานี!AK200</f>
        <v>404424.42</v>
      </c>
      <c r="L402" s="101">
        <f>อุดรธานี!AL200</f>
        <v>461686.66000000003</v>
      </c>
      <c r="M402" s="101">
        <f>อุดรธานี!AM200</f>
        <v>449562.58999999997</v>
      </c>
      <c r="N402" s="98"/>
      <c r="O402" s="98"/>
      <c r="P402" s="98"/>
      <c r="Q402" s="90">
        <f t="shared" si="14"/>
        <v>12124.070000000065</v>
      </c>
      <c r="R402" s="91">
        <f t="shared" si="15"/>
        <v>146.94037555697008</v>
      </c>
    </row>
    <row r="403" spans="1:18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990</v>
      </c>
      <c r="H403" s="99">
        <v>1449</v>
      </c>
      <c r="I403" s="97">
        <v>1</v>
      </c>
      <c r="J403" s="102">
        <f>อุดรธานี!F201</f>
        <v>100027.93</v>
      </c>
      <c r="K403" s="101">
        <f>อุดรธานี!AK201</f>
        <v>145541.6</v>
      </c>
      <c r="L403" s="101">
        <f>อุดรธานี!AL201</f>
        <v>191729.24</v>
      </c>
      <c r="M403" s="101">
        <f>อุดรธานี!AM201</f>
        <v>170639.22</v>
      </c>
      <c r="N403" s="98"/>
      <c r="O403" s="98"/>
      <c r="P403" s="98"/>
      <c r="Q403" s="90">
        <f t="shared" si="14"/>
        <v>21090.01999999999</v>
      </c>
      <c r="R403" s="91">
        <f t="shared" si="15"/>
        <v>132.31831608005521</v>
      </c>
    </row>
    <row r="404" spans="1:18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991</v>
      </c>
      <c r="H404" s="99">
        <v>1947</v>
      </c>
      <c r="I404" s="97">
        <v>2</v>
      </c>
      <c r="J404" s="102">
        <f>อุดรธานี!F202</f>
        <v>495396.24</v>
      </c>
      <c r="K404" s="101">
        <f>อุดรธานี!AK202</f>
        <v>591586.78</v>
      </c>
      <c r="L404" s="101">
        <f>อุดรธานี!AL202</f>
        <v>373273.17</v>
      </c>
      <c r="M404" s="101">
        <f>อุดรธานี!AM202</f>
        <v>369100.02999999997</v>
      </c>
      <c r="N404" s="98"/>
      <c r="O404" s="98"/>
      <c r="P404" s="98"/>
      <c r="Q404" s="90">
        <f t="shared" si="14"/>
        <v>4173.140000000014</v>
      </c>
      <c r="R404" s="91">
        <f t="shared" si="15"/>
        <v>191.71708782742681</v>
      </c>
    </row>
    <row r="405" spans="1:18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992</v>
      </c>
      <c r="H405" s="99">
        <v>1027</v>
      </c>
      <c r="I405" s="97">
        <v>1</v>
      </c>
      <c r="J405" s="102">
        <f>อุดรธานี!F203</f>
        <v>415647.09</v>
      </c>
      <c r="K405" s="101">
        <f>อุดรธานี!AK203</f>
        <v>424375.09</v>
      </c>
      <c r="L405" s="101">
        <f>อุดรธานี!AL203</f>
        <v>269939.87</v>
      </c>
      <c r="M405" s="101">
        <f>อุดรธานี!AM203</f>
        <v>251251.43000000002</v>
      </c>
      <c r="N405" s="98"/>
      <c r="O405" s="98"/>
      <c r="P405" s="98"/>
      <c r="Q405" s="90">
        <f t="shared" si="14"/>
        <v>18688.439999999973</v>
      </c>
      <c r="R405" s="91">
        <f t="shared" si="15"/>
        <v>262.84310613437196</v>
      </c>
    </row>
    <row r="406" spans="1:18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993</v>
      </c>
      <c r="H406" s="99">
        <v>3432</v>
      </c>
      <c r="I406" s="97">
        <v>3</v>
      </c>
      <c r="J406" s="102">
        <f>อุดรธานี!F204</f>
        <v>843280.16</v>
      </c>
      <c r="K406" s="101">
        <f>อุดรธานี!AK204</f>
        <v>881824.17</v>
      </c>
      <c r="L406" s="101">
        <f>อุดรธานี!AL204</f>
        <v>331192.77</v>
      </c>
      <c r="M406" s="101">
        <f>อุดรธานี!AM204</f>
        <v>312384.01</v>
      </c>
      <c r="N406" s="98"/>
      <c r="O406" s="98"/>
      <c r="P406" s="98"/>
      <c r="Q406" s="90">
        <f t="shared" si="14"/>
        <v>18808.760000000009</v>
      </c>
      <c r="R406" s="91">
        <f t="shared" si="15"/>
        <v>96.501389860139867</v>
      </c>
    </row>
    <row r="407" spans="1:18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994</v>
      </c>
      <c r="H407" s="99">
        <v>2689</v>
      </c>
      <c r="I407" s="97">
        <v>2</v>
      </c>
      <c r="J407" s="102">
        <f>อุดรธานี!F205</f>
        <v>617914.47</v>
      </c>
      <c r="K407" s="101">
        <f>อุดรธานี!AK205</f>
        <v>803138.91999999993</v>
      </c>
      <c r="L407" s="101">
        <f>อุดรธานี!AL205</f>
        <v>384841.05</v>
      </c>
      <c r="M407" s="101">
        <f>อุดรธานี!AM205</f>
        <v>331135.58</v>
      </c>
      <c r="N407" s="98"/>
      <c r="O407" s="98"/>
      <c r="P407" s="98"/>
      <c r="Q407" s="90">
        <f t="shared" si="14"/>
        <v>53705.469999999972</v>
      </c>
      <c r="R407" s="91">
        <f t="shared" si="15"/>
        <v>143.11679062848643</v>
      </c>
    </row>
    <row r="408" spans="1:18" s="172" customFormat="1" x14ac:dyDescent="0.7">
      <c r="A408" s="168">
        <v>10</v>
      </c>
      <c r="B408" s="169" t="s">
        <v>50</v>
      </c>
      <c r="C408" s="169" t="s">
        <v>333</v>
      </c>
      <c r="D408" s="169" t="s">
        <v>141</v>
      </c>
      <c r="E408" s="169" t="s">
        <v>41</v>
      </c>
      <c r="F408" s="169" t="s">
        <v>166</v>
      </c>
      <c r="G408" s="169" t="s">
        <v>995</v>
      </c>
      <c r="H408" s="170">
        <v>1018</v>
      </c>
      <c r="I408" s="168">
        <v>1</v>
      </c>
      <c r="J408" s="146">
        <f>อุดรธานี!F206</f>
        <v>122058.24000000001</v>
      </c>
      <c r="K408" s="101">
        <f>อุดรธานี!AK206</f>
        <v>350340.29</v>
      </c>
      <c r="L408" s="101">
        <f>อุดรธานี!AL206</f>
        <v>1496.75</v>
      </c>
      <c r="M408" s="101">
        <f>อุดรธานี!AM206</f>
        <v>26355.219999999998</v>
      </c>
      <c r="N408" s="169"/>
      <c r="O408" s="169"/>
      <c r="P408" s="169"/>
      <c r="Q408" s="171">
        <f t="shared" si="14"/>
        <v>-24858.469999999998</v>
      </c>
      <c r="R408" s="171">
        <f t="shared" si="15"/>
        <v>1.4702848722986248</v>
      </c>
    </row>
    <row r="409" spans="1:18" s="109" customFormat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3753607.2199999997</v>
      </c>
      <c r="K409" s="106">
        <f>SUM(K399:K408)</f>
        <v>4524867</v>
      </c>
      <c r="L409" s="106">
        <f>SUM(L399:L408)</f>
        <v>2754836.57</v>
      </c>
      <c r="M409" s="106">
        <f>SUM(M399:M408)</f>
        <v>2572776.1300000004</v>
      </c>
      <c r="N409" s="104">
        <v>9</v>
      </c>
      <c r="O409" s="104">
        <v>9</v>
      </c>
      <c r="P409" s="104">
        <v>0</v>
      </c>
      <c r="Q409" s="107">
        <f t="shared" si="14"/>
        <v>182060.43999999948</v>
      </c>
      <c r="R409" s="108">
        <f>L409/H409</f>
        <v>134.51350439453125</v>
      </c>
    </row>
    <row r="410" spans="1:18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996</v>
      </c>
      <c r="H411" s="99">
        <v>3383</v>
      </c>
      <c r="I411" s="97">
        <v>3</v>
      </c>
      <c r="J411" s="102">
        <f>อุดรธานี!F207</f>
        <v>644929.86</v>
      </c>
      <c r="K411" s="101">
        <f>อุดรธานี!AK207</f>
        <v>729992.72</v>
      </c>
      <c r="L411" s="101">
        <f>อุดรธานี!AL207</f>
        <v>935262.53</v>
      </c>
      <c r="M411" s="101">
        <f>อุดรธานี!AM207</f>
        <v>540034.09</v>
      </c>
      <c r="N411" s="98"/>
      <c r="O411" s="98"/>
      <c r="P411" s="98"/>
      <c r="Q411" s="90">
        <f t="shared" si="14"/>
        <v>395228.44000000006</v>
      </c>
      <c r="R411" s="91">
        <f t="shared" si="15"/>
        <v>276.45951226721843</v>
      </c>
    </row>
    <row r="412" spans="1:18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997</v>
      </c>
      <c r="H412" s="99">
        <v>2911</v>
      </c>
      <c r="I412" s="97">
        <v>2</v>
      </c>
      <c r="J412" s="102">
        <f>อุดรธานี!F208</f>
        <v>452163.99</v>
      </c>
      <c r="K412" s="101">
        <f>อุดรธานี!AK208</f>
        <v>490524.27999999997</v>
      </c>
      <c r="L412" s="101">
        <f>อุดรธานี!AL208</f>
        <v>610968.87</v>
      </c>
      <c r="M412" s="101">
        <f>อุดรธานี!AM208</f>
        <v>244990.64</v>
      </c>
      <c r="N412" s="98"/>
      <c r="O412" s="98"/>
      <c r="P412" s="98"/>
      <c r="Q412" s="90">
        <f t="shared" si="14"/>
        <v>365978.23</v>
      </c>
      <c r="R412" s="91">
        <f t="shared" si="15"/>
        <v>209.88281346616282</v>
      </c>
    </row>
    <row r="413" spans="1:18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998</v>
      </c>
      <c r="H413" s="99">
        <v>5486</v>
      </c>
      <c r="I413" s="97">
        <v>4</v>
      </c>
      <c r="J413" s="102">
        <f>อุดรธานี!F209</f>
        <v>913278.78</v>
      </c>
      <c r="K413" s="101">
        <f>อุดรธานี!AK209</f>
        <v>1165996.4100000001</v>
      </c>
      <c r="L413" s="101">
        <f>อุดรธานี!AL209</f>
        <v>1580458.51</v>
      </c>
      <c r="M413" s="101">
        <f>อุดรธานี!AM209</f>
        <v>934487.33</v>
      </c>
      <c r="N413" s="98"/>
      <c r="O413" s="98"/>
      <c r="P413" s="98"/>
      <c r="Q413" s="90">
        <f t="shared" si="14"/>
        <v>645971.18000000005</v>
      </c>
      <c r="R413" s="91">
        <f t="shared" si="15"/>
        <v>288.08941122858187</v>
      </c>
    </row>
    <row r="414" spans="1:18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999</v>
      </c>
      <c r="H414" s="99">
        <v>3301</v>
      </c>
      <c r="I414" s="97">
        <v>3</v>
      </c>
      <c r="J414" s="102">
        <f>อุดรธานี!F210</f>
        <v>694660.28</v>
      </c>
      <c r="K414" s="101">
        <f>อุดรธานี!AK210</f>
        <v>663298.81999999995</v>
      </c>
      <c r="L414" s="101">
        <f>อุดรธานี!AL210</f>
        <v>549605.40999999992</v>
      </c>
      <c r="M414" s="101">
        <f>อุดรธานี!AM210</f>
        <v>261339.7</v>
      </c>
      <c r="N414" s="98"/>
      <c r="O414" s="98"/>
      <c r="P414" s="98"/>
      <c r="Q414" s="90">
        <f>L414-M414</f>
        <v>288265.7099999999</v>
      </c>
      <c r="R414" s="91">
        <f t="shared" si="15"/>
        <v>166.49664041199634</v>
      </c>
    </row>
    <row r="415" spans="1:18" s="109" customFormat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2705032.91</v>
      </c>
      <c r="K415" s="106">
        <f>SUM(K410:K414)</f>
        <v>3049812.23</v>
      </c>
      <c r="L415" s="106">
        <f>SUM(L410:L414)</f>
        <v>3676295.3200000003</v>
      </c>
      <c r="M415" s="106">
        <f>SUM(M410:M414)</f>
        <v>1980851.76</v>
      </c>
      <c r="N415" s="104">
        <v>4</v>
      </c>
      <c r="O415" s="104">
        <v>4</v>
      </c>
      <c r="P415" s="104">
        <f>N415-O415</f>
        <v>0</v>
      </c>
      <c r="Q415" s="107">
        <f t="shared" si="14"/>
        <v>1695443.5600000003</v>
      </c>
      <c r="R415" s="108">
        <f>L415/H415</f>
        <v>243.76999668457</v>
      </c>
    </row>
    <row r="416" spans="1:18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854</v>
      </c>
      <c r="H417" s="99">
        <v>3601</v>
      </c>
      <c r="I417" s="97">
        <v>3</v>
      </c>
      <c r="J417" s="100">
        <f>อุดรธานี!F65</f>
        <v>1854923.26</v>
      </c>
      <c r="K417" s="101">
        <f>อุดรธานี!AK65</f>
        <v>1954236.6600000001</v>
      </c>
      <c r="L417" s="101">
        <f>อุดรธานี!AL65</f>
        <v>364493.36</v>
      </c>
      <c r="M417" s="101">
        <f>อุดรธานี!AM65</f>
        <v>508896.76</v>
      </c>
      <c r="N417" s="98"/>
      <c r="O417" s="98"/>
      <c r="P417" s="98"/>
      <c r="Q417" s="107">
        <f>L417-M417</f>
        <v>-144403.40000000002</v>
      </c>
      <c r="R417" s="108">
        <f>L417/H417</f>
        <v>101.22003887808941</v>
      </c>
    </row>
    <row r="418" spans="1:18" s="109" customFormat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1854923.26</v>
      </c>
      <c r="K418" s="106">
        <f>SUM(K416:K417)</f>
        <v>1954236.6600000001</v>
      </c>
      <c r="L418" s="106">
        <f>SUM(L416:L417)</f>
        <v>364493.36</v>
      </c>
      <c r="M418" s="106">
        <f>SUM(M416:M417)</f>
        <v>508896.76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1000</v>
      </c>
      <c r="H420" s="99">
        <v>3953</v>
      </c>
      <c r="I420" s="97">
        <v>3</v>
      </c>
      <c r="J420" s="102">
        <f>อุดรธานี!F211</f>
        <v>842039.61</v>
      </c>
      <c r="K420" s="101">
        <f>อุดรธานี!AK211</f>
        <v>1278172.8200000003</v>
      </c>
      <c r="L420" s="101">
        <f>อุดรธานี!AL211</f>
        <v>-141880.15000000002</v>
      </c>
      <c r="M420" s="101">
        <f>อุดรธานี!AM211</f>
        <v>350672.98000000004</v>
      </c>
      <c r="N420" s="98"/>
      <c r="O420" s="98"/>
      <c r="P420" s="98"/>
      <c r="Q420" s="90">
        <f t="shared" si="14"/>
        <v>-492553.13000000006</v>
      </c>
      <c r="R420" s="91">
        <f t="shared" si="15"/>
        <v>-35.891765747533526</v>
      </c>
    </row>
    <row r="421" spans="1:18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1001</v>
      </c>
      <c r="H421" s="99">
        <v>3395</v>
      </c>
      <c r="I421" s="97">
        <v>3</v>
      </c>
      <c r="J421" s="102">
        <f>อุดรธานี!F212</f>
        <v>713462.04</v>
      </c>
      <c r="K421" s="101">
        <f>อุดรธานี!AK212</f>
        <v>934514.48</v>
      </c>
      <c r="L421" s="101">
        <f>อุดรธานี!AL212</f>
        <v>465042.39</v>
      </c>
      <c r="M421" s="101">
        <f>อุดรธานี!AM212</f>
        <v>395956.92</v>
      </c>
      <c r="N421" s="98"/>
      <c r="O421" s="98"/>
      <c r="P421" s="98"/>
      <c r="Q421" s="90">
        <f t="shared" si="14"/>
        <v>69085.47000000003</v>
      </c>
      <c r="R421" s="91">
        <f t="shared" si="15"/>
        <v>136.97861266568484</v>
      </c>
    </row>
    <row r="422" spans="1:18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1002</v>
      </c>
      <c r="H422" s="99">
        <v>2697</v>
      </c>
      <c r="I422" s="97">
        <v>2</v>
      </c>
      <c r="J422" s="102">
        <f>อุดรธานี!F213</f>
        <v>636864.41</v>
      </c>
      <c r="K422" s="101">
        <f>อุดรธานี!AK213</f>
        <v>851727.22</v>
      </c>
      <c r="L422" s="101">
        <f>อุดรธานี!AL213</f>
        <v>343461.17000000004</v>
      </c>
      <c r="M422" s="101">
        <f>อุดรธานี!AM213</f>
        <v>302403.08</v>
      </c>
      <c r="N422" s="98"/>
      <c r="O422" s="98"/>
      <c r="P422" s="98"/>
      <c r="Q422" s="90">
        <f t="shared" si="14"/>
        <v>41058.090000000026</v>
      </c>
      <c r="R422" s="91">
        <f t="shared" si="15"/>
        <v>127.34934000741566</v>
      </c>
    </row>
    <row r="423" spans="1:18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1003</v>
      </c>
      <c r="H423" s="99">
        <v>5919</v>
      </c>
      <c r="I423" s="97">
        <v>4</v>
      </c>
      <c r="J423" s="102">
        <f>อุดรธานี!F214</f>
        <v>917550.37</v>
      </c>
      <c r="K423" s="101">
        <f>อุดรธานี!AK214</f>
        <v>911191.86</v>
      </c>
      <c r="L423" s="101">
        <f>อุดรธานี!AL214</f>
        <v>769046.95</v>
      </c>
      <c r="M423" s="101">
        <f>อุดรธานี!AM214</f>
        <v>728888.52</v>
      </c>
      <c r="N423" s="98"/>
      <c r="O423" s="98"/>
      <c r="P423" s="98"/>
      <c r="Q423" s="90">
        <f t="shared" si="14"/>
        <v>40158.429999999935</v>
      </c>
      <c r="R423" s="91">
        <f t="shared" si="15"/>
        <v>129.92852677817197</v>
      </c>
    </row>
    <row r="424" spans="1:18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1004</v>
      </c>
      <c r="H424" s="99">
        <v>1598</v>
      </c>
      <c r="I424" s="97">
        <v>2</v>
      </c>
      <c r="J424" s="102">
        <f>อุดรธานี!F215</f>
        <v>507705.64</v>
      </c>
      <c r="K424" s="101">
        <f>อุดรธานี!AK215</f>
        <v>478636.56999999995</v>
      </c>
      <c r="L424" s="101">
        <f>อุดรธานี!AL215</f>
        <v>268580.15000000002</v>
      </c>
      <c r="M424" s="101">
        <f>อุดรธานี!AM215</f>
        <v>187858.94</v>
      </c>
      <c r="N424" s="98"/>
      <c r="O424" s="98"/>
      <c r="P424" s="98"/>
      <c r="Q424" s="90">
        <f t="shared" si="14"/>
        <v>80721.210000000021</v>
      </c>
      <c r="R424" s="91">
        <f t="shared" si="15"/>
        <v>168.07268460575722</v>
      </c>
    </row>
    <row r="425" spans="1:18" s="109" customFormat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3617622.0700000003</v>
      </c>
      <c r="K425" s="141">
        <f>SUM(K419:K424)</f>
        <v>4454242.95</v>
      </c>
      <c r="L425" s="106">
        <f>SUM(L419:L424)</f>
        <v>1704250.5099999998</v>
      </c>
      <c r="M425" s="106">
        <f>SUM(M419:M424)</f>
        <v>1965780.44</v>
      </c>
      <c r="N425" s="104">
        <v>5</v>
      </c>
      <c r="O425" s="104">
        <v>5</v>
      </c>
      <c r="P425" s="104">
        <f>N425-O425</f>
        <v>0</v>
      </c>
      <c r="Q425" s="107">
        <f t="shared" si="14"/>
        <v>-261529.93000000017</v>
      </c>
      <c r="R425" s="108">
        <f>L425/H425</f>
        <v>97.041937706411559</v>
      </c>
    </row>
    <row r="426" spans="1:18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1005</v>
      </c>
      <c r="H427" s="99">
        <v>6116</v>
      </c>
      <c r="I427" s="97">
        <v>5</v>
      </c>
      <c r="J427" s="102">
        <f>อุดรธานี!F216</f>
        <v>523333.67</v>
      </c>
      <c r="K427" s="101">
        <f>อุดรธานี!AK216</f>
        <v>623242.87999999989</v>
      </c>
      <c r="L427" s="101">
        <f>อุดรธานี!AL216</f>
        <v>255375.25</v>
      </c>
      <c r="M427" s="101">
        <f>อุดรธานี!AM216</f>
        <v>360842.44</v>
      </c>
      <c r="N427" s="98"/>
      <c r="O427" s="98"/>
      <c r="P427" s="98"/>
      <c r="Q427" s="90">
        <f t="shared" si="14"/>
        <v>-105467.19</v>
      </c>
      <c r="R427" s="91">
        <f t="shared" si="15"/>
        <v>41.755273054283848</v>
      </c>
    </row>
    <row r="428" spans="1:18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1006</v>
      </c>
      <c r="H428" s="99">
        <v>2482</v>
      </c>
      <c r="I428" s="97">
        <v>2</v>
      </c>
      <c r="J428" s="102">
        <f>อุดรธานี!F217</f>
        <v>514280.36</v>
      </c>
      <c r="K428" s="101">
        <f>อุดรธานี!AK217</f>
        <v>565311.99</v>
      </c>
      <c r="L428" s="101">
        <f>อุดรธานี!AL217</f>
        <v>164856.5</v>
      </c>
      <c r="M428" s="101">
        <f>อุดรธานี!AM217</f>
        <v>188718.84</v>
      </c>
      <c r="N428" s="98"/>
      <c r="O428" s="98"/>
      <c r="P428" s="98"/>
      <c r="Q428" s="90">
        <f t="shared" si="14"/>
        <v>-23862.339999999997</v>
      </c>
      <c r="R428" s="91">
        <f t="shared" si="15"/>
        <v>66.420829975825953</v>
      </c>
    </row>
    <row r="429" spans="1:18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1007</v>
      </c>
      <c r="H429" s="99">
        <v>2658</v>
      </c>
      <c r="I429" s="97">
        <v>2</v>
      </c>
      <c r="J429" s="102">
        <f>อุดรธานี!F218</f>
        <v>249681.16</v>
      </c>
      <c r="K429" s="101">
        <f>อุดรธานี!AK218</f>
        <v>222403.39</v>
      </c>
      <c r="L429" s="101">
        <f>อุดรธานี!AL218</f>
        <v>348461.5</v>
      </c>
      <c r="M429" s="101">
        <f>อุดรธานี!AM218</f>
        <v>458210.57</v>
      </c>
      <c r="N429" s="98"/>
      <c r="O429" s="98"/>
      <c r="P429" s="98"/>
      <c r="Q429" s="90">
        <f t="shared" si="14"/>
        <v>-109749.07</v>
      </c>
      <c r="R429" s="91">
        <f t="shared" si="15"/>
        <v>131.09913468773513</v>
      </c>
    </row>
    <row r="430" spans="1:18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1008</v>
      </c>
      <c r="H430" s="99">
        <v>7912</v>
      </c>
      <c r="I430" s="97">
        <v>5</v>
      </c>
      <c r="J430" s="102">
        <f>อุดรธานี!F219</f>
        <v>1019795.63</v>
      </c>
      <c r="K430" s="101">
        <f>อุดรธานี!AK219</f>
        <v>1340622.93</v>
      </c>
      <c r="L430" s="101">
        <f>อุดรธานี!AL219</f>
        <v>315197.5</v>
      </c>
      <c r="M430" s="101">
        <f>อุดรธานี!AM219</f>
        <v>1116769.81</v>
      </c>
      <c r="N430" s="98"/>
      <c r="O430" s="98"/>
      <c r="P430" s="98"/>
      <c r="Q430" s="90">
        <f t="shared" si="14"/>
        <v>-801572.31</v>
      </c>
      <c r="R430" s="91">
        <f t="shared" si="15"/>
        <v>39.837904448938325</v>
      </c>
    </row>
    <row r="431" spans="1:18" s="109" customFormat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2307090.8199999998</v>
      </c>
      <c r="K431" s="106">
        <f>SUM(K426:K430)</f>
        <v>2751581.1899999995</v>
      </c>
      <c r="L431" s="106">
        <f>SUM(L426:L430)</f>
        <v>1083890.75</v>
      </c>
      <c r="M431" s="106">
        <f>SUM(M426:M430)</f>
        <v>2124541.66</v>
      </c>
      <c r="N431" s="104">
        <v>4</v>
      </c>
      <c r="O431" s="104">
        <v>4</v>
      </c>
      <c r="P431" s="104">
        <f>N431-O431</f>
        <v>0</v>
      </c>
      <c r="Q431" s="107">
        <f t="shared" si="14"/>
        <v>-1040650.9100000001</v>
      </c>
      <c r="R431" s="108">
        <f t="shared" si="15"/>
        <v>56.546888042570949</v>
      </c>
    </row>
    <row r="432" spans="1:18" s="109" customFormat="1" ht="24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153173385.84999996</v>
      </c>
      <c r="K432" s="122">
        <f t="shared" si="16"/>
        <v>207265248.02999994</v>
      </c>
      <c r="L432" s="121">
        <f t="shared" si="16"/>
        <v>142204188.00999999</v>
      </c>
      <c r="M432" s="121">
        <f t="shared" si="16"/>
        <v>110660419.55999997</v>
      </c>
      <c r="N432" s="119">
        <f t="shared" si="16"/>
        <v>210</v>
      </c>
      <c r="O432" s="119">
        <f t="shared" si="16"/>
        <v>210</v>
      </c>
      <c r="P432" s="119">
        <f>N432-O432</f>
        <v>0</v>
      </c>
      <c r="Q432" s="107">
        <f t="shared" si="14"/>
        <v>31543768.450000018</v>
      </c>
      <c r="R432" s="108">
        <f t="shared" si="15"/>
        <v>139.93858236156623</v>
      </c>
    </row>
    <row r="433" spans="1:18" ht="24" customHeight="1" thickTop="1" thickBot="1" x14ac:dyDescent="0.75">
      <c r="A433" s="123"/>
      <c r="B433" s="124"/>
      <c r="C433" s="124"/>
      <c r="D433" s="124"/>
      <c r="E433" s="361" t="s">
        <v>349</v>
      </c>
      <c r="F433" s="362"/>
      <c r="G433" s="363"/>
      <c r="H433" s="125"/>
      <c r="I433" s="123"/>
      <c r="J433" s="126">
        <f>J432/O432</f>
        <v>729397.07547619031</v>
      </c>
      <c r="K433" s="127">
        <f>K432/O432</f>
        <v>986977.37157142826</v>
      </c>
      <c r="L433" s="126">
        <f>L432/O432</f>
        <v>677162.80004761904</v>
      </c>
      <c r="M433" s="126">
        <f>M432/O432</f>
        <v>526954.37885714276</v>
      </c>
      <c r="N433" s="173"/>
      <c r="O433" s="173"/>
      <c r="P433" s="173"/>
      <c r="Q433" s="90">
        <f t="shared" si="14"/>
        <v>150208.42119047628</v>
      </c>
    </row>
    <row r="434" spans="1:18" ht="25.2" thickTop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671</v>
      </c>
      <c r="H435" s="99">
        <v>6960</v>
      </c>
      <c r="I435" s="97">
        <v>5</v>
      </c>
      <c r="J435" s="100">
        <f>SUM('เลย '!F4)</f>
        <v>830046.33</v>
      </c>
      <c r="K435" s="101">
        <f>SUM('เลย '!AI4)</f>
        <v>912135</v>
      </c>
      <c r="L435" s="102">
        <f>'เลย '!AJ4</f>
        <v>650855.52</v>
      </c>
      <c r="M435" s="102">
        <f>'เลย '!AK4</f>
        <v>668256.37999999989</v>
      </c>
      <c r="N435" s="98"/>
      <c r="O435" s="98"/>
      <c r="P435" s="98"/>
      <c r="Q435" s="90">
        <f t="shared" si="14"/>
        <v>-17400.85999999987</v>
      </c>
      <c r="R435" s="91">
        <f t="shared" si="15"/>
        <v>93.513724137931035</v>
      </c>
    </row>
    <row r="436" spans="1:18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672</v>
      </c>
      <c r="H436" s="99">
        <v>2157</v>
      </c>
      <c r="I436" s="97">
        <v>2</v>
      </c>
      <c r="J436" s="100">
        <f>SUM('เลย '!F5)</f>
        <v>84592.84</v>
      </c>
      <c r="K436" s="101">
        <f>SUM('เลย '!AI5)</f>
        <v>215306.75</v>
      </c>
      <c r="L436" s="102">
        <f>'เลย '!AJ5</f>
        <v>311434.58999999997</v>
      </c>
      <c r="M436" s="102">
        <f>'เลย '!AK5</f>
        <v>363816.2</v>
      </c>
      <c r="N436" s="98"/>
      <c r="O436" s="98"/>
      <c r="P436" s="98"/>
      <c r="Q436" s="90">
        <f t="shared" si="14"/>
        <v>-52381.610000000044</v>
      </c>
      <c r="R436" s="91">
        <f t="shared" si="15"/>
        <v>144.38321279554935</v>
      </c>
    </row>
    <row r="437" spans="1:18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673</v>
      </c>
      <c r="H437" s="99">
        <v>6575</v>
      </c>
      <c r="I437" s="97">
        <v>5</v>
      </c>
      <c r="J437" s="100">
        <f>SUM('เลย '!F6)</f>
        <v>588605.54</v>
      </c>
      <c r="K437" s="101">
        <f>SUM('เลย '!AI6)</f>
        <v>665942.33000000007</v>
      </c>
      <c r="L437" s="102">
        <f>'เลย '!AJ6</f>
        <v>645380.75</v>
      </c>
      <c r="M437" s="102">
        <f>'เลย '!AK6</f>
        <v>766537.66999999993</v>
      </c>
      <c r="N437" s="98"/>
      <c r="O437" s="98"/>
      <c r="P437" s="98"/>
      <c r="Q437" s="90">
        <f t="shared" si="14"/>
        <v>-121156.91999999993</v>
      </c>
      <c r="R437" s="91">
        <f t="shared" si="15"/>
        <v>98.156768060836498</v>
      </c>
    </row>
    <row r="438" spans="1:18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674</v>
      </c>
      <c r="H438" s="99">
        <v>3382</v>
      </c>
      <c r="I438" s="97">
        <v>3</v>
      </c>
      <c r="J438" s="100">
        <f>SUM('เลย '!F7)</f>
        <v>481640.37</v>
      </c>
      <c r="K438" s="101">
        <f>SUM('เลย '!AI7)</f>
        <v>617917.72</v>
      </c>
      <c r="L438" s="102">
        <f>'เลย '!AJ7</f>
        <v>244877.4</v>
      </c>
      <c r="M438" s="102">
        <f>'เลย '!AK7</f>
        <v>274012.11</v>
      </c>
      <c r="N438" s="98"/>
      <c r="O438" s="98"/>
      <c r="P438" s="98"/>
      <c r="Q438" s="90">
        <f t="shared" si="14"/>
        <v>-29134.709999999992</v>
      </c>
      <c r="R438" s="91">
        <f t="shared" si="15"/>
        <v>72.406091070372554</v>
      </c>
    </row>
    <row r="439" spans="1:18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675</v>
      </c>
      <c r="H439" s="99">
        <v>3200</v>
      </c>
      <c r="I439" s="97">
        <v>3</v>
      </c>
      <c r="J439" s="100">
        <f>SUM('เลย '!F8)</f>
        <v>94932.47</v>
      </c>
      <c r="K439" s="101">
        <f>SUM('เลย '!AI8)</f>
        <v>122888.52</v>
      </c>
      <c r="L439" s="102">
        <f>'เลย '!AJ8</f>
        <v>297927.41000000003</v>
      </c>
      <c r="M439" s="102">
        <f>'เลย '!AK8</f>
        <v>332866.08</v>
      </c>
      <c r="N439" s="98"/>
      <c r="O439" s="98"/>
      <c r="P439" s="98"/>
      <c r="Q439" s="90">
        <f t="shared" si="14"/>
        <v>-34938.669999999984</v>
      </c>
      <c r="R439" s="91">
        <f t="shared" si="15"/>
        <v>93.102315625000017</v>
      </c>
    </row>
    <row r="440" spans="1:18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676</v>
      </c>
      <c r="H440" s="99">
        <v>3215</v>
      </c>
      <c r="I440" s="97">
        <v>3</v>
      </c>
      <c r="J440" s="100">
        <f>SUM('เลย '!F9)</f>
        <v>609584.97</v>
      </c>
      <c r="K440" s="101">
        <f>SUM('เลย '!AI9)</f>
        <v>712244.34</v>
      </c>
      <c r="L440" s="102">
        <f>'เลย '!AJ9</f>
        <v>346497.82</v>
      </c>
      <c r="M440" s="102">
        <f>'เลย '!AK9</f>
        <v>363211.57</v>
      </c>
      <c r="N440" s="98"/>
      <c r="O440" s="98"/>
      <c r="P440" s="98"/>
      <c r="Q440" s="90">
        <f t="shared" si="14"/>
        <v>-16713.75</v>
      </c>
      <c r="R440" s="91">
        <f t="shared" si="15"/>
        <v>107.77537169517885</v>
      </c>
    </row>
    <row r="441" spans="1:18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677</v>
      </c>
      <c r="H441" s="99">
        <v>1812</v>
      </c>
      <c r="I441" s="97">
        <v>2</v>
      </c>
      <c r="J441" s="100">
        <f>SUM('เลย '!F10)</f>
        <v>437545.01</v>
      </c>
      <c r="K441" s="101">
        <f>SUM('เลย '!AI10)</f>
        <v>559787.92000000004</v>
      </c>
      <c r="L441" s="102">
        <f>'เลย '!AJ10</f>
        <v>463671.27</v>
      </c>
      <c r="M441" s="102">
        <f>'เลย '!AK10</f>
        <v>528507.62</v>
      </c>
      <c r="N441" s="98"/>
      <c r="O441" s="98"/>
      <c r="P441" s="98"/>
      <c r="Q441" s="90">
        <f t="shared" si="14"/>
        <v>-64836.349999999977</v>
      </c>
      <c r="R441" s="91">
        <f t="shared" si="15"/>
        <v>255.88922185430465</v>
      </c>
    </row>
    <row r="442" spans="1:18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678</v>
      </c>
      <c r="H442" s="99">
        <v>6309</v>
      </c>
      <c r="I442" s="97">
        <v>5</v>
      </c>
      <c r="J442" s="100">
        <f>SUM('เลย '!F11)</f>
        <v>1249042.48</v>
      </c>
      <c r="K442" s="101">
        <f>SUM('เลย '!AI11)</f>
        <v>1327000.82</v>
      </c>
      <c r="L442" s="102">
        <f>'เลย '!AJ11</f>
        <v>751249.39</v>
      </c>
      <c r="M442" s="102">
        <f>'เลย '!AK11</f>
        <v>747426.26</v>
      </c>
      <c r="N442" s="98"/>
      <c r="O442" s="98"/>
      <c r="P442" s="98"/>
      <c r="Q442" s="90">
        <f t="shared" si="14"/>
        <v>3823.1300000000047</v>
      </c>
      <c r="R442" s="91">
        <f t="shared" si="15"/>
        <v>119.07582659692503</v>
      </c>
    </row>
    <row r="443" spans="1:18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679</v>
      </c>
      <c r="H443" s="99">
        <v>2431</v>
      </c>
      <c r="I443" s="97">
        <v>2</v>
      </c>
      <c r="J443" s="100">
        <f>SUM('เลย '!F12)</f>
        <v>560496.17000000004</v>
      </c>
      <c r="K443" s="101">
        <f>SUM('เลย '!AI12)</f>
        <v>638275.5</v>
      </c>
      <c r="L443" s="102">
        <f>'เลย '!AJ12</f>
        <v>494850.49</v>
      </c>
      <c r="M443" s="102">
        <f>'เลย '!AK12</f>
        <v>559721.24</v>
      </c>
      <c r="N443" s="98"/>
      <c r="O443" s="98"/>
      <c r="P443" s="98"/>
      <c r="Q443" s="90">
        <f t="shared" si="14"/>
        <v>-64870.75</v>
      </c>
      <c r="R443" s="91">
        <f t="shared" si="15"/>
        <v>203.5584080625257</v>
      </c>
    </row>
    <row r="444" spans="1:18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680</v>
      </c>
      <c r="H444" s="99">
        <v>5164</v>
      </c>
      <c r="I444" s="97">
        <v>4</v>
      </c>
      <c r="J444" s="100">
        <f>SUM('เลย '!F13)</f>
        <v>852228.76</v>
      </c>
      <c r="K444" s="101">
        <f>SUM('เลย '!AI13)</f>
        <v>976380.83000000007</v>
      </c>
      <c r="L444" s="102">
        <f>'เลย '!AJ13</f>
        <v>461718.23</v>
      </c>
      <c r="M444" s="102">
        <f>'เลย '!AK13</f>
        <v>499288.08999999997</v>
      </c>
      <c r="N444" s="98"/>
      <c r="O444" s="98"/>
      <c r="P444" s="98"/>
      <c r="Q444" s="90">
        <f t="shared" si="14"/>
        <v>-37569.859999999986</v>
      </c>
      <c r="R444" s="91">
        <f t="shared" si="15"/>
        <v>89.410966305189774</v>
      </c>
    </row>
    <row r="445" spans="1:18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681</v>
      </c>
      <c r="H445" s="99">
        <v>3157</v>
      </c>
      <c r="I445" s="97">
        <v>3</v>
      </c>
      <c r="J445" s="100">
        <f>SUM('เลย '!F14)</f>
        <v>140304.12</v>
      </c>
      <c r="K445" s="101">
        <f>SUM('เลย '!AI14)</f>
        <v>163743.41999999998</v>
      </c>
      <c r="L445" s="102">
        <f>'เลย '!AJ14</f>
        <v>434511.8</v>
      </c>
      <c r="M445" s="102">
        <f>'เลย '!AK14</f>
        <v>484577.42</v>
      </c>
      <c r="N445" s="98"/>
      <c r="O445" s="98"/>
      <c r="P445" s="98"/>
      <c r="Q445" s="90">
        <f t="shared" si="14"/>
        <v>-50065.619999999995</v>
      </c>
      <c r="R445" s="91">
        <f t="shared" si="15"/>
        <v>137.63439974659485</v>
      </c>
    </row>
    <row r="446" spans="1:18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682</v>
      </c>
      <c r="H446" s="99">
        <v>5175</v>
      </c>
      <c r="I446" s="97">
        <v>4</v>
      </c>
      <c r="J446" s="100">
        <f>SUM('เลย '!F15)</f>
        <v>1034587.66</v>
      </c>
      <c r="K446" s="101">
        <f>SUM('เลย '!AI15)</f>
        <v>1073455.24</v>
      </c>
      <c r="L446" s="102">
        <f>'เลย '!AJ15</f>
        <v>596394.75</v>
      </c>
      <c r="M446" s="102">
        <f>'เลย '!AK15</f>
        <v>680699.38</v>
      </c>
      <c r="N446" s="98"/>
      <c r="O446" s="98"/>
      <c r="P446" s="98"/>
      <c r="Q446" s="90">
        <f t="shared" si="14"/>
        <v>-84304.63</v>
      </c>
      <c r="R446" s="91">
        <f t="shared" si="15"/>
        <v>115.24536231884058</v>
      </c>
    </row>
    <row r="447" spans="1:18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683</v>
      </c>
      <c r="H447" s="99">
        <v>3202</v>
      </c>
      <c r="I447" s="97">
        <v>3</v>
      </c>
      <c r="J447" s="100">
        <f>SUM('เลย '!F16)</f>
        <v>275175.19</v>
      </c>
      <c r="K447" s="101">
        <f>SUM('เลย '!AI16)</f>
        <v>364647.21</v>
      </c>
      <c r="L447" s="102">
        <f>'เลย '!AJ16</f>
        <v>572123.75</v>
      </c>
      <c r="M447" s="102">
        <f>'เลย '!AK16</f>
        <v>606715.75</v>
      </c>
      <c r="N447" s="98"/>
      <c r="O447" s="98"/>
      <c r="P447" s="98"/>
      <c r="Q447" s="90">
        <f t="shared" si="14"/>
        <v>-34592</v>
      </c>
      <c r="R447" s="91">
        <f t="shared" si="15"/>
        <v>178.67699875078077</v>
      </c>
    </row>
    <row r="448" spans="1:18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684</v>
      </c>
      <c r="H448" s="99">
        <v>4707</v>
      </c>
      <c r="I448" s="97">
        <v>4</v>
      </c>
      <c r="J448" s="100">
        <f>SUM('เลย '!F17)</f>
        <v>762691.84</v>
      </c>
      <c r="K448" s="101">
        <f>SUM('เลย '!AI17)</f>
        <v>996444.00999999989</v>
      </c>
      <c r="L448" s="102">
        <f>'เลย '!AJ17</f>
        <v>633053.46</v>
      </c>
      <c r="M448" s="102">
        <f>'เลย '!AK17</f>
        <v>705051.54999999993</v>
      </c>
      <c r="N448" s="98"/>
      <c r="O448" s="98"/>
      <c r="P448" s="98"/>
      <c r="Q448" s="90">
        <f t="shared" si="14"/>
        <v>-71998.089999999967</v>
      </c>
      <c r="R448" s="91">
        <f t="shared" si="15"/>
        <v>134.49191841937539</v>
      </c>
    </row>
    <row r="449" spans="1:18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685</v>
      </c>
      <c r="H449" s="99">
        <v>4252</v>
      </c>
      <c r="I449" s="97">
        <v>3</v>
      </c>
      <c r="J449" s="100">
        <f>SUM('เลย '!F18)</f>
        <v>393490.82</v>
      </c>
      <c r="K449" s="101">
        <f>SUM('เลย '!AI18)</f>
        <v>501327.48</v>
      </c>
      <c r="L449" s="102">
        <f>'เลย '!AJ18</f>
        <v>661279.12</v>
      </c>
      <c r="M449" s="102">
        <f>'เลย '!AK18</f>
        <v>701091.00999999989</v>
      </c>
      <c r="N449" s="98"/>
      <c r="O449" s="98"/>
      <c r="P449" s="98"/>
      <c r="Q449" s="90">
        <f t="shared" si="14"/>
        <v>-39811.889999999898</v>
      </c>
      <c r="R449" s="91">
        <f t="shared" si="15"/>
        <v>155.52190028222014</v>
      </c>
    </row>
    <row r="450" spans="1:18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686</v>
      </c>
      <c r="H450" s="99">
        <v>5508</v>
      </c>
      <c r="I450" s="97">
        <v>4</v>
      </c>
      <c r="J450" s="100">
        <f>SUM('เลย '!F19)</f>
        <v>284899.90000000002</v>
      </c>
      <c r="K450" s="101">
        <f>SUM('เลย '!AI19)</f>
        <v>277823.46000000002</v>
      </c>
      <c r="L450" s="102">
        <f>'เลย '!AJ19</f>
        <v>341003.3</v>
      </c>
      <c r="M450" s="102">
        <f>'เลย '!AK19</f>
        <v>462285.77</v>
      </c>
      <c r="N450" s="98"/>
      <c r="O450" s="98"/>
      <c r="P450" s="98"/>
      <c r="Q450" s="90">
        <f t="shared" si="14"/>
        <v>-121282.47000000003</v>
      </c>
      <c r="R450" s="91">
        <f t="shared" si="15"/>
        <v>61.910548293391429</v>
      </c>
    </row>
    <row r="451" spans="1:18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687</v>
      </c>
      <c r="H451" s="99">
        <v>2190</v>
      </c>
      <c r="I451" s="97">
        <v>2</v>
      </c>
      <c r="J451" s="100">
        <f>SUM('เลย '!F20)</f>
        <v>316153.31</v>
      </c>
      <c r="K451" s="101">
        <f>SUM('เลย '!AI20)</f>
        <v>418302.58999999997</v>
      </c>
      <c r="L451" s="102">
        <f>'เลย '!AJ20</f>
        <v>372817.11</v>
      </c>
      <c r="M451" s="102">
        <f>'เลย '!AK20</f>
        <v>415949.04</v>
      </c>
      <c r="N451" s="98"/>
      <c r="O451" s="98"/>
      <c r="P451" s="98"/>
      <c r="Q451" s="90">
        <f t="shared" si="14"/>
        <v>-43131.929999999993</v>
      </c>
      <c r="R451" s="91">
        <f t="shared" si="15"/>
        <v>170.23612328767123</v>
      </c>
    </row>
    <row r="452" spans="1:18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688</v>
      </c>
      <c r="H452" s="99">
        <v>2432</v>
      </c>
      <c r="I452" s="97">
        <v>2</v>
      </c>
      <c r="J452" s="100">
        <f>SUM('เลย '!F21)</f>
        <v>429525.41</v>
      </c>
      <c r="K452" s="101">
        <f>SUM('เลย '!AI21)</f>
        <v>471821.11</v>
      </c>
      <c r="L452" s="102">
        <f>'เลย '!AJ21</f>
        <v>124137.82</v>
      </c>
      <c r="M452" s="102">
        <f>'เลย '!AK21</f>
        <v>210009.76</v>
      </c>
      <c r="N452" s="98"/>
      <c r="O452" s="98"/>
      <c r="P452" s="98"/>
      <c r="Q452" s="90">
        <f t="shared" si="14"/>
        <v>-85871.94</v>
      </c>
      <c r="R452" s="91">
        <f t="shared" si="15"/>
        <v>51.043511513157895</v>
      </c>
    </row>
    <row r="453" spans="1:18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689</v>
      </c>
      <c r="H453" s="99">
        <v>2840</v>
      </c>
      <c r="I453" s="97">
        <v>2</v>
      </c>
      <c r="J453" s="100">
        <f>SUM('เลย '!F22)</f>
        <v>276108.68</v>
      </c>
      <c r="K453" s="101">
        <f>SUM('เลย '!AI22)</f>
        <v>426547.9</v>
      </c>
      <c r="L453" s="102">
        <f>'เลย '!AJ22</f>
        <v>296923.24</v>
      </c>
      <c r="M453" s="102">
        <f>'เลย '!AK22</f>
        <v>327353.49</v>
      </c>
      <c r="N453" s="98"/>
      <c r="O453" s="98"/>
      <c r="P453" s="98"/>
      <c r="Q453" s="90">
        <f t="shared" si="14"/>
        <v>-30430.25</v>
      </c>
      <c r="R453" s="91">
        <f t="shared" si="15"/>
        <v>104.55043661971831</v>
      </c>
    </row>
    <row r="454" spans="1:18" s="109" customFormat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9701651.870000001</v>
      </c>
      <c r="K454" s="106">
        <f>SUM(K434:K453)</f>
        <v>11441992.15</v>
      </c>
      <c r="L454" s="106">
        <f>SUM(L434:L453)</f>
        <v>8700707.2199999988</v>
      </c>
      <c r="M454" s="106">
        <f>SUM(M434:M453)</f>
        <v>9697376.3899999987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-996669.16999999993</v>
      </c>
      <c r="R454" s="108">
        <f>L454/H454</f>
        <v>116.52524803128514</v>
      </c>
    </row>
    <row r="455" spans="1:18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690</v>
      </c>
      <c r="H456" s="99">
        <v>1745</v>
      </c>
      <c r="I456" s="97">
        <v>2</v>
      </c>
      <c r="J456" s="100">
        <f>'เลย '!F23</f>
        <v>547715.04</v>
      </c>
      <c r="K456" s="101">
        <f>SUM('เลย '!AI23)</f>
        <v>596776.07000000007</v>
      </c>
      <c r="L456" s="102">
        <f>'เลย '!AJ23</f>
        <v>391838.13</v>
      </c>
      <c r="M456" s="102">
        <f>'เลย '!AK23</f>
        <v>255146.72</v>
      </c>
      <c r="N456" s="98"/>
      <c r="O456" s="98"/>
      <c r="P456" s="98"/>
      <c r="Q456" s="90">
        <f t="shared" si="17"/>
        <v>136691.41</v>
      </c>
      <c r="R456" s="91">
        <f t="shared" ref="R456:R517" si="18">L456/H456</f>
        <v>224.54907163323782</v>
      </c>
    </row>
    <row r="457" spans="1:18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691</v>
      </c>
      <c r="H457" s="99">
        <v>4989</v>
      </c>
      <c r="I457" s="97">
        <v>4</v>
      </c>
      <c r="J457" s="100">
        <f>'เลย '!F24</f>
        <v>881184.86</v>
      </c>
      <c r="K457" s="101">
        <f>SUM('เลย '!AI24)</f>
        <v>912170.50999999989</v>
      </c>
      <c r="L457" s="102">
        <f>'เลย '!AJ24</f>
        <v>573926.54</v>
      </c>
      <c r="M457" s="102">
        <f>'เลย '!AK24</f>
        <v>812634.92</v>
      </c>
      <c r="N457" s="98"/>
      <c r="O457" s="98"/>
      <c r="P457" s="98"/>
      <c r="Q457" s="90">
        <f t="shared" si="17"/>
        <v>-238708.38</v>
      </c>
      <c r="R457" s="91">
        <f t="shared" si="18"/>
        <v>115.03839246341953</v>
      </c>
    </row>
    <row r="458" spans="1:18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692</v>
      </c>
      <c r="H458" s="99">
        <v>1240</v>
      </c>
      <c r="I458" s="97">
        <v>1</v>
      </c>
      <c r="J458" s="100">
        <f>'เลย '!F25</f>
        <v>222919.9</v>
      </c>
      <c r="K458" s="101">
        <f>SUM('เลย '!AI25)</f>
        <v>251153.96</v>
      </c>
      <c r="L458" s="102">
        <f>'เลย '!AJ25</f>
        <v>314581.55</v>
      </c>
      <c r="M458" s="102">
        <f>'เลย '!AK25</f>
        <v>370529.29</v>
      </c>
      <c r="N458" s="98"/>
      <c r="O458" s="98"/>
      <c r="P458" s="98"/>
      <c r="Q458" s="90">
        <f t="shared" si="17"/>
        <v>-55947.739999999991</v>
      </c>
      <c r="R458" s="91">
        <f t="shared" si="18"/>
        <v>253.69479838709677</v>
      </c>
    </row>
    <row r="459" spans="1:18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693</v>
      </c>
      <c r="H459" s="99">
        <v>3087</v>
      </c>
      <c r="I459" s="97">
        <v>3</v>
      </c>
      <c r="J459" s="100">
        <f>'เลย '!F26</f>
        <v>286842.43</v>
      </c>
      <c r="K459" s="101">
        <f>SUM('เลย '!AI26)</f>
        <v>302468.13999999996</v>
      </c>
      <c r="L459" s="102">
        <f>'เลย '!AJ26</f>
        <v>334353.18</v>
      </c>
      <c r="M459" s="102">
        <f>'เลย '!AK26</f>
        <v>210229.42</v>
      </c>
      <c r="N459" s="98"/>
      <c r="O459" s="98"/>
      <c r="P459" s="98"/>
      <c r="Q459" s="90">
        <f t="shared" si="17"/>
        <v>124123.75999999998</v>
      </c>
      <c r="R459" s="91">
        <f t="shared" si="18"/>
        <v>108.31006802721089</v>
      </c>
    </row>
    <row r="460" spans="1:18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694</v>
      </c>
      <c r="H460" s="99">
        <v>2421</v>
      </c>
      <c r="I460" s="97">
        <v>2</v>
      </c>
      <c r="J460" s="100">
        <f>'เลย '!F27</f>
        <v>457887.44</v>
      </c>
      <c r="K460" s="101">
        <f>SUM('เลย '!AI27)</f>
        <v>475074.03</v>
      </c>
      <c r="L460" s="102">
        <f>'เลย '!AJ27</f>
        <v>452781.86</v>
      </c>
      <c r="M460" s="102">
        <f>'เลย '!AK27</f>
        <v>527302.48</v>
      </c>
      <c r="N460" s="98"/>
      <c r="O460" s="98"/>
      <c r="P460" s="98"/>
      <c r="Q460" s="90">
        <f t="shared" si="17"/>
        <v>-74520.62</v>
      </c>
      <c r="R460" s="91">
        <f t="shared" si="18"/>
        <v>187.02266005782735</v>
      </c>
    </row>
    <row r="461" spans="1:18" s="109" customFormat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2396549.67</v>
      </c>
      <c r="K461" s="106">
        <f>SUM(K455:K460)</f>
        <v>2537642.71</v>
      </c>
      <c r="L461" s="106">
        <f>SUM(L455:L460)</f>
        <v>2067481.2599999998</v>
      </c>
      <c r="M461" s="106">
        <f>SUM(M455:M460)</f>
        <v>2175842.83</v>
      </c>
      <c r="N461" s="104">
        <v>5</v>
      </c>
      <c r="O461" s="104">
        <v>5</v>
      </c>
      <c r="P461" s="104">
        <f>N461-O461</f>
        <v>0</v>
      </c>
      <c r="Q461" s="107">
        <f t="shared" si="17"/>
        <v>-108361.5700000003</v>
      </c>
      <c r="R461" s="108">
        <f>L461/H461</f>
        <v>153.35122830440585</v>
      </c>
    </row>
    <row r="462" spans="1:18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695</v>
      </c>
      <c r="H463" s="99">
        <v>4591</v>
      </c>
      <c r="I463" s="97">
        <v>4</v>
      </c>
      <c r="J463" s="100">
        <f>'เลย '!F28</f>
        <v>1057876.74</v>
      </c>
      <c r="K463" s="101">
        <f>SUM('เลย '!AI28)</f>
        <v>1100673.31</v>
      </c>
      <c r="L463" s="102">
        <f>'เลย '!AJ28</f>
        <v>1024448.74</v>
      </c>
      <c r="M463" s="102">
        <f>'เลย '!AK28</f>
        <v>786420.67999999993</v>
      </c>
      <c r="N463" s="98"/>
      <c r="O463" s="98"/>
      <c r="P463" s="98"/>
      <c r="Q463" s="90">
        <f t="shared" si="17"/>
        <v>238028.06000000006</v>
      </c>
      <c r="R463" s="91">
        <f t="shared" si="18"/>
        <v>223.14283162709648</v>
      </c>
    </row>
    <row r="464" spans="1:18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696</v>
      </c>
      <c r="H464" s="99">
        <v>2795</v>
      </c>
      <c r="I464" s="97">
        <v>2</v>
      </c>
      <c r="J464" s="100">
        <f>'เลย '!F29</f>
        <v>501599.44</v>
      </c>
      <c r="K464" s="101">
        <f>SUM('เลย '!AI29)</f>
        <v>470613.66000000003</v>
      </c>
      <c r="L464" s="102">
        <f>'เลย '!AJ29</f>
        <v>247839.34</v>
      </c>
      <c r="M464" s="102">
        <f>'เลย '!AK29</f>
        <v>295470.34000000003</v>
      </c>
      <c r="N464" s="98"/>
      <c r="O464" s="98"/>
      <c r="P464" s="98"/>
      <c r="Q464" s="90">
        <f t="shared" si="17"/>
        <v>-47631.000000000029</v>
      </c>
      <c r="R464" s="91">
        <f t="shared" si="18"/>
        <v>88.672393559928437</v>
      </c>
    </row>
    <row r="465" spans="1:18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697</v>
      </c>
      <c r="H465" s="99">
        <v>3578</v>
      </c>
      <c r="I465" s="97">
        <v>3</v>
      </c>
      <c r="J465" s="100">
        <f>'เลย '!F30</f>
        <v>962197.01</v>
      </c>
      <c r="K465" s="101">
        <f>SUM('เลย '!AI30)</f>
        <v>1018720</v>
      </c>
      <c r="L465" s="102">
        <f>'เลย '!AJ30</f>
        <v>522682.91000000003</v>
      </c>
      <c r="M465" s="102">
        <f>'เลย '!AK30</f>
        <v>487217.58999999997</v>
      </c>
      <c r="N465" s="98"/>
      <c r="O465" s="98"/>
      <c r="P465" s="98"/>
      <c r="Q465" s="90">
        <f t="shared" si="17"/>
        <v>35465.320000000065</v>
      </c>
      <c r="R465" s="91">
        <f t="shared" si="18"/>
        <v>146.08242314141981</v>
      </c>
    </row>
    <row r="466" spans="1:18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698</v>
      </c>
      <c r="H466" s="99">
        <v>5176</v>
      </c>
      <c r="I466" s="97">
        <v>4</v>
      </c>
      <c r="J466" s="100">
        <f>'เลย '!F31</f>
        <v>691964.65</v>
      </c>
      <c r="K466" s="101">
        <f>SUM('เลย '!AI31)</f>
        <v>762852.62</v>
      </c>
      <c r="L466" s="102">
        <f>'เลย '!AJ31</f>
        <v>570969.59999999998</v>
      </c>
      <c r="M466" s="102">
        <f>'เลย '!AK31</f>
        <v>450755.76</v>
      </c>
      <c r="N466" s="98"/>
      <c r="O466" s="98"/>
      <c r="P466" s="98"/>
      <c r="Q466" s="90">
        <f t="shared" si="17"/>
        <v>120213.83999999997</v>
      </c>
      <c r="R466" s="91">
        <f t="shared" si="18"/>
        <v>110.31097372488408</v>
      </c>
    </row>
    <row r="467" spans="1:18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699</v>
      </c>
      <c r="H467" s="99">
        <v>2328</v>
      </c>
      <c r="I467" s="97">
        <v>2</v>
      </c>
      <c r="J467" s="100">
        <f>'เลย '!F32</f>
        <v>339080.89</v>
      </c>
      <c r="K467" s="101">
        <f>SUM('เลย '!AI32)</f>
        <v>378682.62</v>
      </c>
      <c r="L467" s="102">
        <f>'เลย '!AJ32</f>
        <v>488337.31</v>
      </c>
      <c r="M467" s="102">
        <f>'เลย '!AK32</f>
        <v>450943.18</v>
      </c>
      <c r="N467" s="98"/>
      <c r="O467" s="98"/>
      <c r="P467" s="98"/>
      <c r="Q467" s="90">
        <f t="shared" si="17"/>
        <v>37394.130000000005</v>
      </c>
      <c r="R467" s="91">
        <f t="shared" si="18"/>
        <v>209.7668857388316</v>
      </c>
    </row>
    <row r="468" spans="1:18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700</v>
      </c>
      <c r="H468" s="99">
        <v>1655</v>
      </c>
      <c r="I468" s="97">
        <v>2</v>
      </c>
      <c r="J468" s="100">
        <f>'เลย '!F33</f>
        <v>540096.63</v>
      </c>
      <c r="K468" s="101">
        <f>SUM('เลย '!AI33)</f>
        <v>626016.30000000005</v>
      </c>
      <c r="L468" s="102">
        <f>'เลย '!AJ33</f>
        <v>375387.96</v>
      </c>
      <c r="M468" s="102">
        <f>'เลย '!AK33</f>
        <v>282541.74</v>
      </c>
      <c r="N468" s="98"/>
      <c r="O468" s="98"/>
      <c r="P468" s="98"/>
      <c r="Q468" s="90">
        <f t="shared" si="17"/>
        <v>92846.22000000003</v>
      </c>
      <c r="R468" s="91">
        <f t="shared" si="18"/>
        <v>226.82051963746224</v>
      </c>
    </row>
    <row r="469" spans="1:18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701</v>
      </c>
      <c r="H469" s="99">
        <v>2535</v>
      </c>
      <c r="I469" s="97">
        <v>2</v>
      </c>
      <c r="J469" s="100">
        <f>'เลย '!F34</f>
        <v>369917.83</v>
      </c>
      <c r="K469" s="101">
        <f>SUM('เลย '!AI34)</f>
        <v>378250.06000000006</v>
      </c>
      <c r="L469" s="102">
        <f>'เลย '!AJ34</f>
        <v>685436.41</v>
      </c>
      <c r="M469" s="102">
        <f>'เลย '!AK34</f>
        <v>650548.54999999993</v>
      </c>
      <c r="N469" s="98"/>
      <c r="O469" s="98"/>
      <c r="P469" s="98"/>
      <c r="Q469" s="90">
        <f t="shared" si="17"/>
        <v>34887.860000000102</v>
      </c>
      <c r="R469" s="91">
        <f t="shared" si="18"/>
        <v>270.38911637080867</v>
      </c>
    </row>
    <row r="470" spans="1:18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702</v>
      </c>
      <c r="H470" s="99">
        <v>2411</v>
      </c>
      <c r="I470" s="97">
        <v>2</v>
      </c>
      <c r="J470" s="100">
        <f>'เลย '!F35</f>
        <v>544918.14</v>
      </c>
      <c r="K470" s="101">
        <f>SUM('เลย '!AI35)</f>
        <v>617329.07000000007</v>
      </c>
      <c r="L470" s="102">
        <f>'เลย '!AJ35</f>
        <v>239633.06</v>
      </c>
      <c r="M470" s="102">
        <f>'เลย '!AK35</f>
        <v>214466.97</v>
      </c>
      <c r="N470" s="98"/>
      <c r="O470" s="98"/>
      <c r="P470" s="98"/>
      <c r="Q470" s="90">
        <f t="shared" si="17"/>
        <v>25166.089999999997</v>
      </c>
      <c r="R470" s="91">
        <f t="shared" si="18"/>
        <v>99.391563666528413</v>
      </c>
    </row>
    <row r="471" spans="1:18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703</v>
      </c>
      <c r="H471" s="99">
        <v>1725</v>
      </c>
      <c r="I471" s="97">
        <v>2</v>
      </c>
      <c r="J471" s="100">
        <f>'เลย '!F36</f>
        <v>506296.27</v>
      </c>
      <c r="K471" s="101">
        <f>SUM('เลย '!AI36)</f>
        <v>567041.11</v>
      </c>
      <c r="L471" s="102">
        <f>'เลย '!AJ36</f>
        <v>310211.44</v>
      </c>
      <c r="M471" s="102">
        <f>'เลย '!AK36</f>
        <v>660047.86</v>
      </c>
      <c r="N471" s="98"/>
      <c r="O471" s="98"/>
      <c r="P471" s="98"/>
      <c r="Q471" s="90">
        <f t="shared" si="17"/>
        <v>-349836.42</v>
      </c>
      <c r="R471" s="91">
        <f t="shared" si="18"/>
        <v>179.8327188405797</v>
      </c>
    </row>
    <row r="472" spans="1:18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704</v>
      </c>
      <c r="H472" s="99">
        <v>2404</v>
      </c>
      <c r="I472" s="97">
        <v>2</v>
      </c>
      <c r="J472" s="100">
        <f>'เลย '!F37</f>
        <v>537511.78</v>
      </c>
      <c r="K472" s="101">
        <f>SUM('เลย '!AI37)</f>
        <v>659459.05000000005</v>
      </c>
      <c r="L472" s="102">
        <f>'เลย '!AJ37</f>
        <v>308969.46999999997</v>
      </c>
      <c r="M472" s="102">
        <f>'เลย '!AK37</f>
        <v>345111.61</v>
      </c>
      <c r="N472" s="98"/>
      <c r="O472" s="98"/>
      <c r="P472" s="98"/>
      <c r="Q472" s="90">
        <f t="shared" si="17"/>
        <v>-36142.140000000014</v>
      </c>
      <c r="R472" s="91">
        <f t="shared" si="18"/>
        <v>128.52307404326123</v>
      </c>
    </row>
    <row r="473" spans="1:18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705</v>
      </c>
      <c r="H473" s="99">
        <v>2019</v>
      </c>
      <c r="I473" s="97">
        <v>2</v>
      </c>
      <c r="J473" s="100">
        <f>'เลย '!F38</f>
        <v>189914.99</v>
      </c>
      <c r="K473" s="101">
        <f>SUM('เลย '!AI38)</f>
        <v>265635.02999999997</v>
      </c>
      <c r="L473" s="102">
        <f>'เลย '!AJ38</f>
        <v>298305.51</v>
      </c>
      <c r="M473" s="102">
        <f>'เลย '!AK38</f>
        <v>329712.26</v>
      </c>
      <c r="N473" s="98"/>
      <c r="O473" s="98"/>
      <c r="P473" s="98"/>
      <c r="Q473" s="90">
        <f t="shared" si="17"/>
        <v>-31406.75</v>
      </c>
      <c r="R473" s="91">
        <f t="shared" si="18"/>
        <v>147.7491381872214</v>
      </c>
    </row>
    <row r="474" spans="1:18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706</v>
      </c>
      <c r="H474" s="99">
        <v>2954</v>
      </c>
      <c r="I474" s="97">
        <v>2</v>
      </c>
      <c r="J474" s="100">
        <f>'เลย '!F39</f>
        <v>915776.31</v>
      </c>
      <c r="K474" s="101">
        <f>SUM('เลย '!AI39)</f>
        <v>936194.44000000006</v>
      </c>
      <c r="L474" s="102">
        <f>'เลย '!AJ39</f>
        <v>374892.52</v>
      </c>
      <c r="M474" s="102">
        <f>'เลย '!AK39</f>
        <v>405848.49</v>
      </c>
      <c r="N474" s="98"/>
      <c r="O474" s="98"/>
      <c r="P474" s="98"/>
      <c r="Q474" s="90">
        <f t="shared" si="17"/>
        <v>-30955.969999999972</v>
      </c>
      <c r="R474" s="91">
        <f t="shared" si="18"/>
        <v>126.91012863913339</v>
      </c>
    </row>
    <row r="475" spans="1:18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707</v>
      </c>
      <c r="H475" s="99">
        <v>2098</v>
      </c>
      <c r="I475" s="97">
        <v>2</v>
      </c>
      <c r="J475" s="100">
        <f>'เลย '!F40</f>
        <v>580656.64000000001</v>
      </c>
      <c r="K475" s="101">
        <f>SUM('เลย '!AI40)</f>
        <v>347580.78</v>
      </c>
      <c r="L475" s="102">
        <f>'เลย '!AJ40</f>
        <v>612600.69999999995</v>
      </c>
      <c r="M475" s="102">
        <f>'เลย '!AK40</f>
        <v>565073.25</v>
      </c>
      <c r="N475" s="98"/>
      <c r="O475" s="98"/>
      <c r="P475" s="98"/>
      <c r="Q475" s="90">
        <f t="shared" si="17"/>
        <v>47527.449999999953</v>
      </c>
      <c r="R475" s="91">
        <f t="shared" si="18"/>
        <v>291.9927073403241</v>
      </c>
    </row>
    <row r="476" spans="1:18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708</v>
      </c>
      <c r="H476" s="99">
        <v>2078</v>
      </c>
      <c r="I476" s="97">
        <v>2</v>
      </c>
      <c r="J476" s="100">
        <f>'เลย '!F41</f>
        <v>397775.22</v>
      </c>
      <c r="K476" s="101">
        <f>SUM('เลย '!AI41)</f>
        <v>382548.35</v>
      </c>
      <c r="L476" s="102">
        <f>'เลย '!AJ41</f>
        <v>503196.95</v>
      </c>
      <c r="M476" s="102">
        <f>'เลย '!AK41</f>
        <v>644430.52</v>
      </c>
      <c r="N476" s="98"/>
      <c r="O476" s="98"/>
      <c r="P476" s="98"/>
      <c r="Q476" s="90">
        <f t="shared" si="17"/>
        <v>-141233.57</v>
      </c>
      <c r="R476" s="91">
        <f t="shared" si="18"/>
        <v>242.15445139557266</v>
      </c>
    </row>
    <row r="477" spans="1:18" s="109" customFormat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8135582.5399999991</v>
      </c>
      <c r="K477" s="106">
        <f>SUM(K462:K476)</f>
        <v>8511596.4000000022</v>
      </c>
      <c r="L477" s="106">
        <f>SUM(L462:L476)</f>
        <v>6562911.9199999999</v>
      </c>
      <c r="M477" s="106">
        <f>SUM(M462:M476)</f>
        <v>6568588.8000000007</v>
      </c>
      <c r="N477" s="104">
        <v>14</v>
      </c>
      <c r="O477" s="104">
        <v>14</v>
      </c>
      <c r="P477" s="104">
        <f>N477-O477</f>
        <v>0</v>
      </c>
      <c r="Q477" s="107">
        <f t="shared" si="17"/>
        <v>-5676.8800000008196</v>
      </c>
      <c r="R477" s="108">
        <f>L477/H477</f>
        <v>171.14538086421362</v>
      </c>
    </row>
    <row r="478" spans="1:18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709</v>
      </c>
      <c r="H479" s="99">
        <v>3715</v>
      </c>
      <c r="I479" s="97">
        <v>3</v>
      </c>
      <c r="J479" s="100">
        <f>'เลย '!F42</f>
        <v>500611.22</v>
      </c>
      <c r="K479" s="101">
        <f>SUM('เลย '!AI42)</f>
        <v>555824.91</v>
      </c>
      <c r="L479" s="102">
        <f>'เลย '!AJ42</f>
        <v>590239.34</v>
      </c>
      <c r="M479" s="102">
        <f>'เลย '!AK42</f>
        <v>437830.55</v>
      </c>
      <c r="N479" s="98"/>
      <c r="O479" s="98"/>
      <c r="P479" s="98"/>
      <c r="Q479" s="90">
        <f t="shared" si="17"/>
        <v>152408.78999999998</v>
      </c>
      <c r="R479" s="91">
        <f t="shared" si="18"/>
        <v>158.88003768506056</v>
      </c>
    </row>
    <row r="480" spans="1:18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710</v>
      </c>
      <c r="H480" s="99">
        <v>4921</v>
      </c>
      <c r="I480" s="97">
        <v>4</v>
      </c>
      <c r="J480" s="100">
        <f>'เลย '!F43</f>
        <v>720402.67</v>
      </c>
      <c r="K480" s="101">
        <f>SUM('เลย '!AI43)</f>
        <v>1061641.73</v>
      </c>
      <c r="L480" s="102">
        <f>'เลย '!AJ43</f>
        <v>784674.67</v>
      </c>
      <c r="M480" s="102">
        <f>'เลย '!AK43</f>
        <v>676877.85</v>
      </c>
      <c r="N480" s="98"/>
      <c r="O480" s="98"/>
      <c r="P480" s="98"/>
      <c r="Q480" s="90">
        <f t="shared" si="17"/>
        <v>107796.82000000007</v>
      </c>
      <c r="R480" s="91">
        <f t="shared" si="18"/>
        <v>159.45431213168055</v>
      </c>
    </row>
    <row r="481" spans="1:18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711</v>
      </c>
      <c r="H481" s="99">
        <v>3507</v>
      </c>
      <c r="I481" s="97">
        <v>3</v>
      </c>
      <c r="J481" s="100">
        <f>'เลย '!F44</f>
        <v>804402.59</v>
      </c>
      <c r="K481" s="101">
        <f>SUM('เลย '!AI44)</f>
        <v>888917.40999999992</v>
      </c>
      <c r="L481" s="102">
        <f>'เลย '!AJ44</f>
        <v>501604.63</v>
      </c>
      <c r="M481" s="102">
        <f>'เลย '!AK44</f>
        <v>382002.52</v>
      </c>
      <c r="N481" s="98"/>
      <c r="O481" s="98"/>
      <c r="P481" s="98"/>
      <c r="Q481" s="90">
        <f t="shared" si="17"/>
        <v>119602.10999999999</v>
      </c>
      <c r="R481" s="91">
        <f t="shared" si="18"/>
        <v>143.02954947248361</v>
      </c>
    </row>
    <row r="482" spans="1:18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712</v>
      </c>
      <c r="H482" s="99">
        <v>1297</v>
      </c>
      <c r="I482" s="97">
        <v>1</v>
      </c>
      <c r="J482" s="100">
        <f>'เลย '!F45</f>
        <v>411702.09</v>
      </c>
      <c r="K482" s="101">
        <f>SUM('เลย '!AI45)</f>
        <v>564028.24</v>
      </c>
      <c r="L482" s="102">
        <f>'เลย '!AJ45</f>
        <v>210326.99</v>
      </c>
      <c r="M482" s="102">
        <f>'เลย '!AK45</f>
        <v>252087.40000000002</v>
      </c>
      <c r="N482" s="98"/>
      <c r="O482" s="98"/>
      <c r="P482" s="98"/>
      <c r="Q482" s="90">
        <f t="shared" si="17"/>
        <v>-41760.410000000033</v>
      </c>
      <c r="R482" s="91">
        <f t="shared" si="18"/>
        <v>162.16421742482652</v>
      </c>
    </row>
    <row r="483" spans="1:18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713</v>
      </c>
      <c r="H483" s="99">
        <v>4858</v>
      </c>
      <c r="I483" s="97">
        <v>4</v>
      </c>
      <c r="J483" s="100">
        <f>'เลย '!F46</f>
        <v>468249.14</v>
      </c>
      <c r="K483" s="101">
        <f>SUM('เลย '!AI46)</f>
        <v>323197.32000000007</v>
      </c>
      <c r="L483" s="102">
        <f>'เลย '!AJ46</f>
        <v>677250.49</v>
      </c>
      <c r="M483" s="102">
        <f>'เลย '!AK46</f>
        <v>549829.25</v>
      </c>
      <c r="N483" s="98"/>
      <c r="O483" s="98"/>
      <c r="P483" s="98"/>
      <c r="Q483" s="90">
        <f t="shared" si="17"/>
        <v>127421.23999999999</v>
      </c>
      <c r="R483" s="91">
        <f t="shared" si="18"/>
        <v>139.4093227665706</v>
      </c>
    </row>
    <row r="484" spans="1:18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714</v>
      </c>
      <c r="H484" s="99">
        <v>3362</v>
      </c>
      <c r="I484" s="97">
        <v>3</v>
      </c>
      <c r="J484" s="100">
        <f>'เลย '!F47</f>
        <v>627643.57999999996</v>
      </c>
      <c r="K484" s="101">
        <f>SUM('เลย '!AI47)</f>
        <v>699469.83</v>
      </c>
      <c r="L484" s="102">
        <f>'เลย '!AJ47</f>
        <v>495677.82</v>
      </c>
      <c r="M484" s="102">
        <f>'เลย '!AK47</f>
        <v>492066.94999999995</v>
      </c>
      <c r="N484" s="98"/>
      <c r="O484" s="98"/>
      <c r="P484" s="98"/>
      <c r="Q484" s="90">
        <f t="shared" si="17"/>
        <v>3610.8700000000536</v>
      </c>
      <c r="R484" s="91">
        <f t="shared" si="18"/>
        <v>147.43540154669839</v>
      </c>
    </row>
    <row r="485" spans="1:18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715</v>
      </c>
      <c r="H485" s="99">
        <v>2717</v>
      </c>
      <c r="I485" s="97">
        <v>2</v>
      </c>
      <c r="J485" s="100">
        <f>'เลย '!F48</f>
        <v>757843.67</v>
      </c>
      <c r="K485" s="101">
        <f>SUM('เลย '!AI48)</f>
        <v>827045.91</v>
      </c>
      <c r="L485" s="102">
        <f>'เลย '!AJ48</f>
        <v>591930.32000000007</v>
      </c>
      <c r="M485" s="102">
        <f>'เลย '!AK48</f>
        <v>450698.06</v>
      </c>
      <c r="N485" s="98"/>
      <c r="O485" s="98"/>
      <c r="P485" s="98"/>
      <c r="Q485" s="90">
        <f t="shared" si="17"/>
        <v>141232.26000000007</v>
      </c>
      <c r="R485" s="91">
        <f t="shared" si="18"/>
        <v>217.86172984909828</v>
      </c>
    </row>
    <row r="486" spans="1:18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716</v>
      </c>
      <c r="H486" s="99">
        <v>1641</v>
      </c>
      <c r="I486" s="97">
        <v>2</v>
      </c>
      <c r="J486" s="100">
        <f>'เลย '!F49</f>
        <v>566647.28</v>
      </c>
      <c r="K486" s="101">
        <f>SUM('เลย '!AI49)</f>
        <v>580594.67000000004</v>
      </c>
      <c r="L486" s="102">
        <f>'เลย '!AJ49</f>
        <v>315196.67000000004</v>
      </c>
      <c r="M486" s="102">
        <f>'เลย '!AK49</f>
        <v>204478.55000000002</v>
      </c>
      <c r="N486" s="98"/>
      <c r="O486" s="98"/>
      <c r="P486" s="98"/>
      <c r="Q486" s="90">
        <f t="shared" si="17"/>
        <v>110718.12000000002</v>
      </c>
      <c r="R486" s="91">
        <f t="shared" si="18"/>
        <v>192.07597196831202</v>
      </c>
    </row>
    <row r="487" spans="1:18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717</v>
      </c>
      <c r="H487" s="99">
        <v>2092</v>
      </c>
      <c r="I487" s="97">
        <v>2</v>
      </c>
      <c r="J487" s="100">
        <f>'เลย '!F50</f>
        <v>714415.99</v>
      </c>
      <c r="K487" s="101">
        <f>SUM('เลย '!AI50)</f>
        <v>836221.99</v>
      </c>
      <c r="L487" s="102">
        <f>'เลย '!AJ50</f>
        <v>295836.87</v>
      </c>
      <c r="M487" s="102">
        <f>'เลย '!AK50</f>
        <v>144003.95000000001</v>
      </c>
      <c r="N487" s="98"/>
      <c r="O487" s="98"/>
      <c r="P487" s="98"/>
      <c r="Q487" s="90">
        <f t="shared" si="17"/>
        <v>151832.91999999998</v>
      </c>
      <c r="R487" s="91">
        <f t="shared" si="18"/>
        <v>141.41341778202676</v>
      </c>
    </row>
    <row r="488" spans="1:18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718</v>
      </c>
      <c r="H488" s="99">
        <v>1801</v>
      </c>
      <c r="I488" s="97">
        <v>2</v>
      </c>
      <c r="J488" s="100">
        <f>'เลย '!F51</f>
        <v>473695.62</v>
      </c>
      <c r="K488" s="101">
        <f>SUM('เลย '!AI51)</f>
        <v>556916.69999999995</v>
      </c>
      <c r="L488" s="102">
        <f>'เลย '!AJ51</f>
        <v>18577.36</v>
      </c>
      <c r="M488" s="102">
        <f>'เลย '!AK51</f>
        <v>65049.39</v>
      </c>
      <c r="N488" s="98"/>
      <c r="O488" s="98"/>
      <c r="P488" s="98"/>
      <c r="Q488" s="90">
        <f t="shared" si="17"/>
        <v>-46472.03</v>
      </c>
      <c r="R488" s="91">
        <f t="shared" si="18"/>
        <v>10.315024986118823</v>
      </c>
    </row>
    <row r="489" spans="1:18" s="109" customFormat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6045613.8500000006</v>
      </c>
      <c r="K489" s="106">
        <f>SUM(K478:K488)</f>
        <v>6893858.7100000009</v>
      </c>
      <c r="L489" s="106">
        <f>SUM(L478:L488)</f>
        <v>4481315.16</v>
      </c>
      <c r="M489" s="106">
        <f>SUM(M478:M488)</f>
        <v>3654924.4699999997</v>
      </c>
      <c r="N489" s="104">
        <v>10</v>
      </c>
      <c r="O489" s="104">
        <v>10</v>
      </c>
      <c r="P489" s="104">
        <f>N489-O489</f>
        <v>0</v>
      </c>
      <c r="Q489" s="107">
        <f t="shared" si="17"/>
        <v>826390.69000000041</v>
      </c>
      <c r="R489" s="108">
        <f>L489/H489</f>
        <v>149.82164287385913</v>
      </c>
    </row>
    <row r="490" spans="1:18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719</v>
      </c>
      <c r="H491" s="99">
        <v>1166</v>
      </c>
      <c r="I491" s="97">
        <v>1</v>
      </c>
      <c r="J491" s="100">
        <f>'เลย '!F52</f>
        <v>480452.98</v>
      </c>
      <c r="K491" s="101">
        <f>SUM('เลย '!AI52)</f>
        <v>528323.32999999996</v>
      </c>
      <c r="L491" s="102">
        <f>'เลย '!AJ52</f>
        <v>97251.99</v>
      </c>
      <c r="M491" s="102">
        <f>'เลย '!AK52</f>
        <v>165659.1</v>
      </c>
      <c r="N491" s="98"/>
      <c r="O491" s="98"/>
      <c r="P491" s="98"/>
      <c r="Q491" s="90">
        <f t="shared" si="17"/>
        <v>-68407.11</v>
      </c>
      <c r="R491" s="91">
        <f t="shared" si="18"/>
        <v>83.40650943396227</v>
      </c>
    </row>
    <row r="492" spans="1:18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720</v>
      </c>
      <c r="H492" s="99">
        <v>597</v>
      </c>
      <c r="I492" s="97">
        <v>1</v>
      </c>
      <c r="J492" s="100">
        <f>'เลย '!F53</f>
        <v>469044.84</v>
      </c>
      <c r="K492" s="101">
        <f>SUM('เลย '!AI53)</f>
        <v>547722.84000000008</v>
      </c>
      <c r="L492" s="102">
        <f>'เลย '!AJ53</f>
        <v>64357.31</v>
      </c>
      <c r="M492" s="102">
        <f>'เลย '!AK53</f>
        <v>102714.81000000001</v>
      </c>
      <c r="N492" s="98"/>
      <c r="O492" s="98"/>
      <c r="P492" s="98"/>
      <c r="Q492" s="90">
        <f t="shared" si="17"/>
        <v>-38357.500000000015</v>
      </c>
      <c r="R492" s="91">
        <f t="shared" si="18"/>
        <v>107.80118927973199</v>
      </c>
    </row>
    <row r="493" spans="1:18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721</v>
      </c>
      <c r="H493" s="99">
        <v>1918</v>
      </c>
      <c r="I493" s="97">
        <v>2</v>
      </c>
      <c r="J493" s="100">
        <f>'เลย '!F54</f>
        <v>263489.21999999997</v>
      </c>
      <c r="K493" s="101">
        <f>SUM('เลย '!AI54)</f>
        <v>356648.29</v>
      </c>
      <c r="L493" s="102">
        <f>'เลย '!AJ54</f>
        <v>154097.71</v>
      </c>
      <c r="M493" s="102">
        <f>'เลย '!AK54</f>
        <v>244981.21000000002</v>
      </c>
      <c r="N493" s="98"/>
      <c r="O493" s="98"/>
      <c r="P493" s="98"/>
      <c r="Q493" s="90">
        <f t="shared" si="17"/>
        <v>-90883.500000000029</v>
      </c>
      <c r="R493" s="91">
        <f t="shared" si="18"/>
        <v>80.342914494264861</v>
      </c>
    </row>
    <row r="494" spans="1:18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722</v>
      </c>
      <c r="H494" s="99">
        <v>3832</v>
      </c>
      <c r="I494" s="97">
        <v>3</v>
      </c>
      <c r="J494" s="100">
        <f>'เลย '!F55</f>
        <v>714813.53</v>
      </c>
      <c r="K494" s="101">
        <f>SUM('เลย '!AI55)</f>
        <v>854990.82000000007</v>
      </c>
      <c r="L494" s="102">
        <f>'เลย '!AJ55</f>
        <v>239119</v>
      </c>
      <c r="M494" s="102">
        <f>'เลย '!AK55</f>
        <v>290371.56</v>
      </c>
      <c r="N494" s="98"/>
      <c r="O494" s="98"/>
      <c r="P494" s="98"/>
      <c r="Q494" s="90">
        <f t="shared" si="17"/>
        <v>-51252.56</v>
      </c>
      <c r="R494" s="91">
        <f t="shared" si="18"/>
        <v>62.400574112734866</v>
      </c>
    </row>
    <row r="495" spans="1:18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723</v>
      </c>
      <c r="H495" s="99">
        <v>4337</v>
      </c>
      <c r="I495" s="97">
        <v>3</v>
      </c>
      <c r="J495" s="100">
        <f>'เลย '!F56</f>
        <v>546840.18999999994</v>
      </c>
      <c r="K495" s="101">
        <f>SUM('เลย '!AI56)</f>
        <v>580801.59</v>
      </c>
      <c r="L495" s="102">
        <f>'เลย '!AJ56</f>
        <v>182797.09</v>
      </c>
      <c r="M495" s="102">
        <f>'เลย '!AK56</f>
        <v>271325.98</v>
      </c>
      <c r="N495" s="98"/>
      <c r="O495" s="98"/>
      <c r="P495" s="98"/>
      <c r="Q495" s="90">
        <f t="shared" si="17"/>
        <v>-88528.889999999985</v>
      </c>
      <c r="R495" s="91">
        <f t="shared" si="18"/>
        <v>42.14827991699331</v>
      </c>
    </row>
    <row r="496" spans="1:18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724</v>
      </c>
      <c r="H496" s="99">
        <v>2216</v>
      </c>
      <c r="I496" s="97">
        <v>2</v>
      </c>
      <c r="J496" s="100">
        <f>'เลย '!F57</f>
        <v>300155.46000000002</v>
      </c>
      <c r="K496" s="101">
        <f>SUM('เลย '!AI57)</f>
        <v>333356.01</v>
      </c>
      <c r="L496" s="102">
        <f>'เลย '!AJ57</f>
        <v>146253.47</v>
      </c>
      <c r="M496" s="102">
        <f>'เลย '!AK57</f>
        <v>262398.81</v>
      </c>
      <c r="N496" s="98"/>
      <c r="O496" s="98"/>
      <c r="P496" s="98"/>
      <c r="Q496" s="90">
        <f t="shared" si="17"/>
        <v>-116145.34</v>
      </c>
      <c r="R496" s="91">
        <f t="shared" si="18"/>
        <v>65.998858303249094</v>
      </c>
    </row>
    <row r="497" spans="1:18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725</v>
      </c>
      <c r="H497" s="99">
        <v>1887</v>
      </c>
      <c r="I497" s="97">
        <v>2</v>
      </c>
      <c r="J497" s="100">
        <f>'เลย '!F58</f>
        <v>280938.23999999999</v>
      </c>
      <c r="K497" s="101">
        <f>SUM('เลย '!AI58)</f>
        <v>349513.22</v>
      </c>
      <c r="L497" s="102">
        <f>'เลย '!AJ58</f>
        <v>70222.55</v>
      </c>
      <c r="M497" s="102">
        <f>'เลย '!AK58</f>
        <v>142603.16</v>
      </c>
      <c r="N497" s="98"/>
      <c r="O497" s="98"/>
      <c r="P497" s="98"/>
      <c r="Q497" s="90">
        <f t="shared" si="17"/>
        <v>-72380.61</v>
      </c>
      <c r="R497" s="91">
        <f t="shared" si="18"/>
        <v>37.21385797562268</v>
      </c>
    </row>
    <row r="498" spans="1:18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726</v>
      </c>
      <c r="H498" s="99">
        <v>1912</v>
      </c>
      <c r="I498" s="97">
        <v>2</v>
      </c>
      <c r="J498" s="100">
        <f>'เลย '!F59</f>
        <v>432753.34</v>
      </c>
      <c r="K498" s="101">
        <f>SUM('เลย '!AI59)</f>
        <v>506546.60000000003</v>
      </c>
      <c r="L498" s="102">
        <f>'เลย '!AJ59</f>
        <v>76550.86</v>
      </c>
      <c r="M498" s="102">
        <f>'เลย '!AK59</f>
        <v>139116.96</v>
      </c>
      <c r="N498" s="98"/>
      <c r="O498" s="98"/>
      <c r="P498" s="98"/>
      <c r="Q498" s="90">
        <f t="shared" si="17"/>
        <v>-62566.099999999991</v>
      </c>
      <c r="R498" s="91">
        <f t="shared" si="18"/>
        <v>40.037060669456068</v>
      </c>
    </row>
    <row r="499" spans="1:18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727</v>
      </c>
      <c r="H499" s="99">
        <v>4827</v>
      </c>
      <c r="I499" s="97">
        <v>4</v>
      </c>
      <c r="J499" s="100">
        <f>'เลย '!F60</f>
        <v>208893.5</v>
      </c>
      <c r="K499" s="101">
        <f>SUM('เลย '!AI60)</f>
        <v>363670.5</v>
      </c>
      <c r="L499" s="102">
        <f>'เลย '!AJ60</f>
        <v>282422.2</v>
      </c>
      <c r="M499" s="102">
        <f>'เลย '!AK60</f>
        <v>360689.53</v>
      </c>
      <c r="N499" s="98"/>
      <c r="O499" s="98"/>
      <c r="P499" s="98"/>
      <c r="Q499" s="90">
        <f t="shared" si="17"/>
        <v>-78267.330000000016</v>
      </c>
      <c r="R499" s="91">
        <f t="shared" si="18"/>
        <v>58.508846074166151</v>
      </c>
    </row>
    <row r="500" spans="1:18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728</v>
      </c>
      <c r="H500" s="99">
        <v>5175</v>
      </c>
      <c r="I500" s="97">
        <v>4</v>
      </c>
      <c r="J500" s="100">
        <f>'เลย '!F61</f>
        <v>809322.32</v>
      </c>
      <c r="K500" s="101">
        <f>SUM('เลย '!AI61)</f>
        <v>1272693.8</v>
      </c>
      <c r="L500" s="102">
        <f>'เลย '!AJ61</f>
        <v>301609.06</v>
      </c>
      <c r="M500" s="102">
        <f>'เลย '!AK61</f>
        <v>426001.27999999997</v>
      </c>
      <c r="N500" s="98"/>
      <c r="O500" s="98"/>
      <c r="P500" s="98"/>
      <c r="Q500" s="90">
        <f t="shared" si="17"/>
        <v>-124392.21999999997</v>
      </c>
      <c r="R500" s="91">
        <f t="shared" si="18"/>
        <v>58.28194396135266</v>
      </c>
    </row>
    <row r="501" spans="1:18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729</v>
      </c>
      <c r="H501" s="99">
        <v>3273</v>
      </c>
      <c r="I501" s="97">
        <v>3</v>
      </c>
      <c r="J501" s="100">
        <f>'เลย '!F62</f>
        <v>236691.8</v>
      </c>
      <c r="K501" s="101">
        <f>SUM('เลย '!AI62)</f>
        <v>379706.8</v>
      </c>
      <c r="L501" s="102">
        <f>'เลย '!AJ62</f>
        <v>175971.96</v>
      </c>
      <c r="M501" s="102">
        <f>'เลย '!AK62</f>
        <v>259089.58000000002</v>
      </c>
      <c r="N501" s="98"/>
      <c r="O501" s="98"/>
      <c r="P501" s="98"/>
      <c r="Q501" s="90">
        <f t="shared" si="17"/>
        <v>-83117.620000000024</v>
      </c>
      <c r="R501" s="91">
        <f t="shared" si="18"/>
        <v>53.764729605866172</v>
      </c>
    </row>
    <row r="502" spans="1:18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730</v>
      </c>
      <c r="H502" s="99">
        <v>1988</v>
      </c>
      <c r="I502" s="97">
        <v>2</v>
      </c>
      <c r="J502" s="100">
        <f>'เลย '!F63</f>
        <v>192426.88</v>
      </c>
      <c r="K502" s="101">
        <f>SUM('เลย '!AI63)</f>
        <v>310930.95</v>
      </c>
      <c r="L502" s="102">
        <f>'เลย '!AJ63</f>
        <v>165298.85</v>
      </c>
      <c r="M502" s="102">
        <f>'เลย '!AK63</f>
        <v>218190.66999999998</v>
      </c>
      <c r="N502" s="98"/>
      <c r="O502" s="98"/>
      <c r="P502" s="98"/>
      <c r="Q502" s="90">
        <f t="shared" si="17"/>
        <v>-52891.819999999978</v>
      </c>
      <c r="R502" s="91">
        <f t="shared" si="18"/>
        <v>83.148314889336021</v>
      </c>
    </row>
    <row r="503" spans="1:18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731</v>
      </c>
      <c r="H503" s="99">
        <v>1497</v>
      </c>
      <c r="I503" s="97">
        <v>1</v>
      </c>
      <c r="J503" s="100">
        <f>'เลย '!F64</f>
        <v>347269.05</v>
      </c>
      <c r="K503" s="101">
        <f>SUM('เลย '!AI64)</f>
        <v>416841.74</v>
      </c>
      <c r="L503" s="102">
        <f>'เลย '!AJ64</f>
        <v>109122.95</v>
      </c>
      <c r="M503" s="102">
        <f>'เลย '!AK64</f>
        <v>207987.22999999998</v>
      </c>
      <c r="N503" s="98"/>
      <c r="O503" s="98"/>
      <c r="P503" s="98"/>
      <c r="Q503" s="90">
        <f t="shared" si="17"/>
        <v>-98864.279999999984</v>
      </c>
      <c r="R503" s="91">
        <f t="shared" si="18"/>
        <v>72.89442217768871</v>
      </c>
    </row>
    <row r="504" spans="1:18" s="109" customFormat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5283091.3499999996</v>
      </c>
      <c r="K504" s="106">
        <f>SUM(K490:K503)</f>
        <v>6801746.4899999993</v>
      </c>
      <c r="L504" s="106">
        <f>SUM(L490:L503)</f>
        <v>2065075</v>
      </c>
      <c r="M504" s="106">
        <f>SUM(M490:M503)</f>
        <v>3091129.88</v>
      </c>
      <c r="N504" s="104">
        <v>13</v>
      </c>
      <c r="O504" s="104">
        <v>13</v>
      </c>
      <c r="P504" s="104">
        <f>N504-O504</f>
        <v>0</v>
      </c>
      <c r="Q504" s="107">
        <f t="shared" si="17"/>
        <v>-1026054.8799999999</v>
      </c>
      <c r="R504" s="108">
        <f>L504/H504</f>
        <v>59.641155234657042</v>
      </c>
    </row>
    <row r="505" spans="1:18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732</v>
      </c>
      <c r="H506" s="99">
        <v>1271</v>
      </c>
      <c r="I506" s="97">
        <v>1</v>
      </c>
      <c r="J506" s="100">
        <f>'เลย '!F65</f>
        <v>730478.29</v>
      </c>
      <c r="K506" s="101">
        <f>SUM('เลย '!AI65)</f>
        <v>750435.27</v>
      </c>
      <c r="L506" s="102">
        <f>'เลย '!AJ65</f>
        <v>408532.52</v>
      </c>
      <c r="M506" s="102">
        <f>'เลย '!AK65</f>
        <v>202714.36000000002</v>
      </c>
      <c r="N506" s="98"/>
      <c r="O506" s="98"/>
      <c r="P506" s="98"/>
      <c r="Q506" s="90">
        <f t="shared" si="17"/>
        <v>205818.16</v>
      </c>
      <c r="R506" s="91">
        <f t="shared" si="18"/>
        <v>321.42605822187255</v>
      </c>
    </row>
    <row r="507" spans="1:18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733</v>
      </c>
      <c r="H507" s="99">
        <v>1365</v>
      </c>
      <c r="I507" s="97">
        <v>1</v>
      </c>
      <c r="J507" s="100">
        <f>'เลย '!F66</f>
        <v>797722.77</v>
      </c>
      <c r="K507" s="101">
        <f>SUM('เลย '!AI66)</f>
        <v>809957.73</v>
      </c>
      <c r="L507" s="102">
        <f>'เลย '!AJ66</f>
        <v>504164.51</v>
      </c>
      <c r="M507" s="102">
        <f>'เลย '!AK66</f>
        <v>295173.37</v>
      </c>
      <c r="N507" s="98"/>
      <c r="O507" s="98"/>
      <c r="P507" s="98"/>
      <c r="Q507" s="90">
        <f t="shared" si="17"/>
        <v>208991.14</v>
      </c>
      <c r="R507" s="91">
        <f t="shared" si="18"/>
        <v>369.35128937728939</v>
      </c>
    </row>
    <row r="508" spans="1:18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734</v>
      </c>
      <c r="H508" s="99">
        <v>2637</v>
      </c>
      <c r="I508" s="97">
        <v>2</v>
      </c>
      <c r="J508" s="100">
        <f>'เลย '!F67</f>
        <v>780015.51</v>
      </c>
      <c r="K508" s="101">
        <f>SUM('เลย '!AI67)</f>
        <v>856673.43</v>
      </c>
      <c r="L508" s="102">
        <f>'เลย '!AJ67</f>
        <v>559323.19999999995</v>
      </c>
      <c r="M508" s="102">
        <f>'เลย '!AK67</f>
        <v>368092.23</v>
      </c>
      <c r="N508" s="98"/>
      <c r="O508" s="98"/>
      <c r="P508" s="98"/>
      <c r="Q508" s="90">
        <f t="shared" si="17"/>
        <v>191230.96999999997</v>
      </c>
      <c r="R508" s="91">
        <f t="shared" si="18"/>
        <v>212.1058778915434</v>
      </c>
    </row>
    <row r="509" spans="1:18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735</v>
      </c>
      <c r="H509" s="99">
        <v>1170</v>
      </c>
      <c r="I509" s="97">
        <v>1</v>
      </c>
      <c r="J509" s="100">
        <f>'เลย '!F68</f>
        <v>557107.43999999994</v>
      </c>
      <c r="K509" s="101">
        <f>SUM('เลย '!AI68)</f>
        <v>563205.1399999999</v>
      </c>
      <c r="L509" s="102">
        <f>'เลย '!AJ68</f>
        <v>427447.1</v>
      </c>
      <c r="M509" s="102">
        <f>'เลย '!AK68</f>
        <v>303802.95</v>
      </c>
      <c r="N509" s="98"/>
      <c r="O509" s="98"/>
      <c r="P509" s="98"/>
      <c r="Q509" s="90">
        <f t="shared" si="17"/>
        <v>123644.14999999997</v>
      </c>
      <c r="R509" s="91">
        <f t="shared" si="18"/>
        <v>365.33940170940167</v>
      </c>
    </row>
    <row r="510" spans="1:18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736</v>
      </c>
      <c r="H510" s="99">
        <v>892</v>
      </c>
      <c r="I510" s="97">
        <v>1</v>
      </c>
      <c r="J510" s="100">
        <f>'เลย '!F69</f>
        <v>586038.23</v>
      </c>
      <c r="K510" s="101">
        <f>SUM('เลย '!AI69)</f>
        <v>622983.53</v>
      </c>
      <c r="L510" s="102">
        <f>'เลย '!AJ69</f>
        <v>628995.15</v>
      </c>
      <c r="M510" s="102">
        <f>'เลย '!AK69</f>
        <v>396689.66</v>
      </c>
      <c r="N510" s="98"/>
      <c r="O510" s="98"/>
      <c r="P510" s="98"/>
      <c r="Q510" s="90">
        <f t="shared" si="17"/>
        <v>232305.49000000005</v>
      </c>
      <c r="R510" s="91">
        <f t="shared" si="18"/>
        <v>705.15151345291486</v>
      </c>
    </row>
    <row r="511" spans="1:18" s="109" customFormat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3451362.24</v>
      </c>
      <c r="K511" s="106">
        <f>SUM(K505:K510)</f>
        <v>3603255.1000000006</v>
      </c>
      <c r="L511" s="106">
        <f>SUM(L505:L510)</f>
        <v>2528462.48</v>
      </c>
      <c r="M511" s="106">
        <f>SUM(M505:M510)</f>
        <v>1566472.5699999998</v>
      </c>
      <c r="N511" s="104">
        <v>5</v>
      </c>
      <c r="O511" s="104">
        <v>5</v>
      </c>
      <c r="P511" s="104">
        <f>N511-O511</f>
        <v>0</v>
      </c>
      <c r="Q511" s="107">
        <f t="shared" si="17"/>
        <v>961989.91000000015</v>
      </c>
      <c r="R511" s="108">
        <f>L511/H511</f>
        <v>344.71199454669392</v>
      </c>
    </row>
    <row r="512" spans="1:18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737</v>
      </c>
      <c r="H513" s="99">
        <v>2178</v>
      </c>
      <c r="I513" s="97">
        <v>2</v>
      </c>
      <c r="J513" s="100">
        <f>'เลย '!F70</f>
        <v>344258.18</v>
      </c>
      <c r="K513" s="101">
        <f>SUM('เลย '!AI70)</f>
        <v>306455.21000000002</v>
      </c>
      <c r="L513" s="102">
        <f>'เลย '!AJ70</f>
        <v>618918.06000000006</v>
      </c>
      <c r="M513" s="102">
        <f>'เลย '!AK70</f>
        <v>431557.47</v>
      </c>
      <c r="N513" s="98"/>
      <c r="O513" s="98"/>
      <c r="P513" s="98"/>
      <c r="Q513" s="90">
        <f t="shared" si="17"/>
        <v>187360.59000000008</v>
      </c>
      <c r="R513" s="91">
        <f t="shared" si="18"/>
        <v>284.1680716253444</v>
      </c>
    </row>
    <row r="514" spans="1:18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738</v>
      </c>
      <c r="H514" s="99">
        <v>3937</v>
      </c>
      <c r="I514" s="97">
        <v>3</v>
      </c>
      <c r="J514" s="100">
        <f>'เลย '!F71</f>
        <v>557948.38</v>
      </c>
      <c r="K514" s="101">
        <f>SUM('เลย '!AI71)</f>
        <v>433716.73</v>
      </c>
      <c r="L514" s="102">
        <f>'เลย '!AJ71</f>
        <v>574386.98</v>
      </c>
      <c r="M514" s="102">
        <f>'เลย '!AK71</f>
        <v>275241.39</v>
      </c>
      <c r="N514" s="98"/>
      <c r="O514" s="98"/>
      <c r="P514" s="98"/>
      <c r="Q514" s="90">
        <f t="shared" si="17"/>
        <v>299145.58999999997</v>
      </c>
      <c r="R514" s="91">
        <f t="shared" si="18"/>
        <v>145.89458470916941</v>
      </c>
    </row>
    <row r="515" spans="1:18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739</v>
      </c>
      <c r="H515" s="99">
        <v>1575</v>
      </c>
      <c r="I515" s="97">
        <v>2</v>
      </c>
      <c r="J515" s="100">
        <f>'เลย '!F72</f>
        <v>295870.15999999997</v>
      </c>
      <c r="K515" s="101">
        <f>SUM('เลย '!AI72)</f>
        <v>388326.94</v>
      </c>
      <c r="L515" s="102">
        <f>'เลย '!AJ72</f>
        <v>384077.83999999997</v>
      </c>
      <c r="M515" s="102">
        <f>'เลย '!AK72</f>
        <v>203942.36</v>
      </c>
      <c r="N515" s="98"/>
      <c r="O515" s="98"/>
      <c r="P515" s="98"/>
      <c r="Q515" s="90">
        <f t="shared" si="17"/>
        <v>180135.47999999998</v>
      </c>
      <c r="R515" s="91">
        <f t="shared" si="18"/>
        <v>243.858946031746</v>
      </c>
    </row>
    <row r="516" spans="1:18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740</v>
      </c>
      <c r="H516" s="99">
        <v>1425</v>
      </c>
      <c r="I516" s="97">
        <v>1</v>
      </c>
      <c r="J516" s="100">
        <f>'เลย '!F73</f>
        <v>182427.39</v>
      </c>
      <c r="K516" s="101">
        <f>SUM('เลย '!AI73)</f>
        <v>214262.55000000002</v>
      </c>
      <c r="L516" s="102">
        <f>'เลย '!AJ73</f>
        <v>471730.53</v>
      </c>
      <c r="M516" s="102">
        <f>'เลย '!AK73</f>
        <v>344199.14999999997</v>
      </c>
      <c r="N516" s="98"/>
      <c r="O516" s="98"/>
      <c r="P516" s="98"/>
      <c r="Q516" s="90">
        <f t="shared" si="17"/>
        <v>127531.38000000006</v>
      </c>
      <c r="R516" s="91">
        <f t="shared" si="18"/>
        <v>331.03896842105263</v>
      </c>
    </row>
    <row r="517" spans="1:18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741</v>
      </c>
      <c r="H517" s="99">
        <v>1893</v>
      </c>
      <c r="I517" s="97">
        <v>2</v>
      </c>
      <c r="J517" s="100">
        <f>'เลย '!F74</f>
        <v>46595.74</v>
      </c>
      <c r="K517" s="101">
        <f>SUM('เลย '!AI74)</f>
        <v>47102.86</v>
      </c>
      <c r="L517" s="102">
        <f>'เลย '!AJ74</f>
        <v>136545.69</v>
      </c>
      <c r="M517" s="102">
        <f>'เลย '!AK74</f>
        <v>151546.21000000002</v>
      </c>
      <c r="N517" s="98"/>
      <c r="O517" s="98"/>
      <c r="P517" s="98"/>
      <c r="Q517" s="90">
        <f t="shared" si="17"/>
        <v>-15000.520000000019</v>
      </c>
      <c r="R517" s="91">
        <f t="shared" si="18"/>
        <v>72.131901743264663</v>
      </c>
    </row>
    <row r="518" spans="1:18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742</v>
      </c>
      <c r="H518" s="99">
        <v>2527</v>
      </c>
      <c r="I518" s="97">
        <v>2</v>
      </c>
      <c r="J518" s="100">
        <f>'เลย '!F75</f>
        <v>717827.8</v>
      </c>
      <c r="K518" s="101">
        <f>SUM('เลย '!AI75)</f>
        <v>635206.87</v>
      </c>
      <c r="L518" s="102">
        <f>'เลย '!AJ75</f>
        <v>701950.34000000008</v>
      </c>
      <c r="M518" s="102">
        <f>'เลย '!AK75</f>
        <v>431854.63</v>
      </c>
      <c r="N518" s="98"/>
      <c r="O518" s="98"/>
      <c r="P518" s="98"/>
      <c r="Q518" s="90">
        <f t="shared" ref="Q518:Q581" si="19">L518-M518</f>
        <v>270095.71000000008</v>
      </c>
      <c r="R518" s="91">
        <f t="shared" ref="R518:R580" si="20">L518/H518</f>
        <v>277.78011080332413</v>
      </c>
    </row>
    <row r="519" spans="1:18" s="109" customFormat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2144927.65</v>
      </c>
      <c r="K519" s="106">
        <f>SUM(K512:K518)</f>
        <v>2025071.1600000001</v>
      </c>
      <c r="L519" s="106">
        <f>SUM(L512:L518)</f>
        <v>2887609.4400000004</v>
      </c>
      <c r="M519" s="106">
        <f>SUM(M512:M518)</f>
        <v>1838341.21</v>
      </c>
      <c r="N519" s="104">
        <v>6</v>
      </c>
      <c r="O519" s="104">
        <v>6</v>
      </c>
      <c r="P519" s="104">
        <f>N519-O519</f>
        <v>0</v>
      </c>
      <c r="Q519" s="107">
        <f t="shared" si="19"/>
        <v>1049268.2300000004</v>
      </c>
      <c r="R519" s="108">
        <f>L519/H519</f>
        <v>213.34388178795717</v>
      </c>
    </row>
    <row r="520" spans="1:18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743</v>
      </c>
      <c r="H521" s="99">
        <v>1798</v>
      </c>
      <c r="I521" s="97">
        <v>2</v>
      </c>
      <c r="J521" s="100">
        <f>'เลย '!F76</f>
        <v>590361.80000000005</v>
      </c>
      <c r="K521" s="101">
        <f>SUM('เลย '!AI76)</f>
        <v>534268.18000000005</v>
      </c>
      <c r="L521" s="102">
        <f>'เลย '!AJ76</f>
        <v>353799.88</v>
      </c>
      <c r="M521" s="102">
        <f>'เลย '!AK76</f>
        <v>181249.27</v>
      </c>
      <c r="N521" s="98"/>
      <c r="O521" s="98"/>
      <c r="P521" s="98"/>
      <c r="Q521" s="90">
        <f t="shared" si="19"/>
        <v>172550.61000000002</v>
      </c>
      <c r="R521" s="91">
        <f t="shared" si="20"/>
        <v>196.77412680756396</v>
      </c>
    </row>
    <row r="522" spans="1:18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744</v>
      </c>
      <c r="H522" s="99">
        <v>2341</v>
      </c>
      <c r="I522" s="97">
        <v>2</v>
      </c>
      <c r="J522" s="100">
        <f>'เลย '!F77</f>
        <v>699078.72</v>
      </c>
      <c r="K522" s="101">
        <f>SUM('เลย '!AI77)</f>
        <v>964516.52</v>
      </c>
      <c r="L522" s="102">
        <f>'เลย '!AJ77</f>
        <v>794580.75</v>
      </c>
      <c r="M522" s="102">
        <f>'เลย '!AK77</f>
        <v>549665.89</v>
      </c>
      <c r="N522" s="98"/>
      <c r="O522" s="98"/>
      <c r="P522" s="98"/>
      <c r="Q522" s="90">
        <f t="shared" si="19"/>
        <v>244914.86</v>
      </c>
      <c r="R522" s="91">
        <f t="shared" si="20"/>
        <v>339.41937206322086</v>
      </c>
    </row>
    <row r="523" spans="1:18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745</v>
      </c>
      <c r="H523" s="99">
        <v>2890</v>
      </c>
      <c r="I523" s="97">
        <v>2</v>
      </c>
      <c r="J523" s="100">
        <f>'เลย '!F78</f>
        <v>838731.02</v>
      </c>
      <c r="K523" s="101">
        <f>SUM('เลย '!AI78)</f>
        <v>466247.68000000005</v>
      </c>
      <c r="L523" s="102">
        <f>'เลย '!AJ78</f>
        <v>602913.40999999992</v>
      </c>
      <c r="M523" s="102">
        <f>'เลย '!AK78</f>
        <v>335160.32999999996</v>
      </c>
      <c r="N523" s="98"/>
      <c r="O523" s="98"/>
      <c r="P523" s="98"/>
      <c r="Q523" s="90">
        <f t="shared" si="19"/>
        <v>267753.07999999996</v>
      </c>
      <c r="R523" s="91">
        <f t="shared" si="20"/>
        <v>208.62055709342559</v>
      </c>
    </row>
    <row r="524" spans="1:18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746</v>
      </c>
      <c r="H524" s="99">
        <v>2426</v>
      </c>
      <c r="I524" s="97">
        <v>2</v>
      </c>
      <c r="J524" s="100">
        <f>'เลย '!F79</f>
        <v>861726.24</v>
      </c>
      <c r="K524" s="101">
        <f>SUM('เลย '!AI79)</f>
        <v>900828.84</v>
      </c>
      <c r="L524" s="102">
        <f>'เลย '!AJ79</f>
        <v>462821.58999999997</v>
      </c>
      <c r="M524" s="102">
        <f>'เลย '!AK79</f>
        <v>328835.58999999997</v>
      </c>
      <c r="N524" s="98"/>
      <c r="O524" s="98"/>
      <c r="P524" s="98"/>
      <c r="Q524" s="90">
        <f t="shared" si="19"/>
        <v>133986</v>
      </c>
      <c r="R524" s="91">
        <f t="shared" si="20"/>
        <v>190.77559356966199</v>
      </c>
    </row>
    <row r="525" spans="1:18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747</v>
      </c>
      <c r="H525" s="99">
        <v>4213</v>
      </c>
      <c r="I525" s="97">
        <v>3</v>
      </c>
      <c r="J525" s="100">
        <f>'เลย '!F80</f>
        <v>1026054.86</v>
      </c>
      <c r="K525" s="101">
        <f>SUM('เลย '!AI80)</f>
        <v>1074438.2799999998</v>
      </c>
      <c r="L525" s="102">
        <f>'เลย '!AJ80</f>
        <v>252217.58</v>
      </c>
      <c r="M525" s="102">
        <f>'เลย '!AK80</f>
        <v>67842.7</v>
      </c>
      <c r="N525" s="98"/>
      <c r="O525" s="98"/>
      <c r="P525" s="98"/>
      <c r="Q525" s="90">
        <f t="shared" si="19"/>
        <v>184374.88</v>
      </c>
      <c r="R525" s="91">
        <f t="shared" si="20"/>
        <v>59.866503679088531</v>
      </c>
    </row>
    <row r="526" spans="1:18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748</v>
      </c>
      <c r="H526" s="99">
        <v>2664</v>
      </c>
      <c r="I526" s="97">
        <v>2</v>
      </c>
      <c r="J526" s="100">
        <f>'เลย '!F81</f>
        <v>780020.72</v>
      </c>
      <c r="K526" s="101">
        <f>SUM('เลย '!AI81)</f>
        <v>789371.75</v>
      </c>
      <c r="L526" s="102">
        <f>'เลย '!AJ81</f>
        <v>504242.52</v>
      </c>
      <c r="M526" s="102">
        <f>'เลย '!AK81</f>
        <v>347927.57</v>
      </c>
      <c r="N526" s="98"/>
      <c r="O526" s="98"/>
      <c r="P526" s="98"/>
      <c r="Q526" s="90">
        <f t="shared" si="19"/>
        <v>156314.95000000001</v>
      </c>
      <c r="R526" s="91">
        <f t="shared" si="20"/>
        <v>189.28022522522522</v>
      </c>
    </row>
    <row r="527" spans="1:18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749</v>
      </c>
      <c r="H527" s="99">
        <v>642</v>
      </c>
      <c r="I527" s="97">
        <v>1</v>
      </c>
      <c r="J527" s="100">
        <f>'เลย '!F82</f>
        <v>654099.97</v>
      </c>
      <c r="K527" s="101">
        <f>SUM('เลย '!AI82)</f>
        <v>662357.82999999996</v>
      </c>
      <c r="L527" s="102">
        <f>'เลย '!AJ82</f>
        <v>361876.22</v>
      </c>
      <c r="M527" s="102">
        <f>'เลย '!AK82</f>
        <v>195856.74</v>
      </c>
      <c r="N527" s="98"/>
      <c r="O527" s="98"/>
      <c r="P527" s="98"/>
      <c r="Q527" s="90">
        <f t="shared" si="19"/>
        <v>166019.47999999998</v>
      </c>
      <c r="R527" s="91">
        <f t="shared" si="20"/>
        <v>563.67012461059187</v>
      </c>
    </row>
    <row r="528" spans="1:18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750</v>
      </c>
      <c r="H528" s="99">
        <v>701</v>
      </c>
      <c r="I528" s="97">
        <v>1</v>
      </c>
      <c r="J528" s="100">
        <f>'เลย '!F83</f>
        <v>696120.65</v>
      </c>
      <c r="K528" s="101">
        <f>SUM('เลย '!AI83)</f>
        <v>762246.75</v>
      </c>
      <c r="L528" s="102">
        <f>'เลย '!AJ83</f>
        <v>294619.29000000004</v>
      </c>
      <c r="M528" s="102">
        <f>'เลย '!AK83</f>
        <v>141051.16999999998</v>
      </c>
      <c r="N528" s="98"/>
      <c r="O528" s="98"/>
      <c r="P528" s="98"/>
      <c r="Q528" s="90">
        <f t="shared" si="19"/>
        <v>153568.12000000005</v>
      </c>
      <c r="R528" s="91">
        <f t="shared" si="20"/>
        <v>420.28429386590591</v>
      </c>
    </row>
    <row r="529" spans="1:18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751</v>
      </c>
      <c r="H529" s="99">
        <v>803</v>
      </c>
      <c r="I529" s="97">
        <v>1</v>
      </c>
      <c r="J529" s="100">
        <f>'เลย '!F84</f>
        <v>556757.4</v>
      </c>
      <c r="K529" s="101">
        <f>SUM('เลย '!AI84)</f>
        <v>560024.48</v>
      </c>
      <c r="L529" s="102">
        <f>'เลย '!AJ84</f>
        <v>386657.08999999997</v>
      </c>
      <c r="M529" s="102">
        <f>'เลย '!AK84</f>
        <v>230361.11</v>
      </c>
      <c r="N529" s="98"/>
      <c r="O529" s="98"/>
      <c r="P529" s="98"/>
      <c r="Q529" s="90">
        <f t="shared" si="19"/>
        <v>156295.97999999998</v>
      </c>
      <c r="R529" s="91">
        <f t="shared" si="20"/>
        <v>481.51567870485673</v>
      </c>
    </row>
    <row r="530" spans="1:18" s="109" customFormat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6702951.3800000008</v>
      </c>
      <c r="K530" s="106">
        <f>SUM(K520:K529)</f>
        <v>6714300.3100000005</v>
      </c>
      <c r="L530" s="106">
        <f>SUM(L520:L529)</f>
        <v>4013728.33</v>
      </c>
      <c r="M530" s="106">
        <f>SUM(M520:M529)</f>
        <v>2377950.37</v>
      </c>
      <c r="N530" s="104">
        <v>9</v>
      </c>
      <c r="O530" s="104">
        <v>9</v>
      </c>
      <c r="P530" s="104">
        <f>N530-O530</f>
        <v>0</v>
      </c>
      <c r="Q530" s="107">
        <f t="shared" si="19"/>
        <v>1635777.96</v>
      </c>
      <c r="R530" s="108">
        <f>L530/H530</f>
        <v>217.21659974023163</v>
      </c>
    </row>
    <row r="531" spans="1:18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752</v>
      </c>
      <c r="H532" s="99">
        <v>3708</v>
      </c>
      <c r="I532" s="97">
        <v>3</v>
      </c>
      <c r="J532" s="100">
        <f>'เลย '!F85</f>
        <v>345427</v>
      </c>
      <c r="K532" s="101">
        <f>SUM('เลย '!AI85)</f>
        <v>388710.07</v>
      </c>
      <c r="L532" s="102">
        <f>'เลย '!AJ85</f>
        <v>398447.81</v>
      </c>
      <c r="M532" s="102">
        <f>'เลย '!AK85</f>
        <v>386825.37</v>
      </c>
      <c r="N532" s="98"/>
      <c r="O532" s="98"/>
      <c r="P532" s="98"/>
      <c r="Q532" s="90">
        <f t="shared" si="19"/>
        <v>11622.440000000002</v>
      </c>
      <c r="R532" s="91">
        <f t="shared" si="20"/>
        <v>107.4562594390507</v>
      </c>
    </row>
    <row r="533" spans="1:18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753</v>
      </c>
      <c r="H533" s="99">
        <v>7673</v>
      </c>
      <c r="I533" s="97">
        <v>5</v>
      </c>
      <c r="J533" s="100">
        <f>'เลย '!F86</f>
        <v>213010.09</v>
      </c>
      <c r="K533" s="101">
        <f>SUM('เลย '!AI86)</f>
        <v>325418.43000000005</v>
      </c>
      <c r="L533" s="102">
        <f>'เลย '!AJ86</f>
        <v>192311.39</v>
      </c>
      <c r="M533" s="102">
        <f>'เลย '!AK86</f>
        <v>435337.32999999996</v>
      </c>
      <c r="N533" s="98"/>
      <c r="O533" s="98"/>
      <c r="P533" s="98"/>
      <c r="Q533" s="90">
        <f t="shared" si="19"/>
        <v>-243025.93999999994</v>
      </c>
      <c r="R533" s="91">
        <f t="shared" si="20"/>
        <v>25.063389808419135</v>
      </c>
    </row>
    <row r="534" spans="1:18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754</v>
      </c>
      <c r="H534" s="99">
        <v>6916</v>
      </c>
      <c r="I534" s="97">
        <v>5</v>
      </c>
      <c r="J534" s="100">
        <f>'เลย '!F87</f>
        <v>1215934.74</v>
      </c>
      <c r="K534" s="101">
        <f>SUM('เลย '!AI87)</f>
        <v>1282760.3099999998</v>
      </c>
      <c r="L534" s="102">
        <f>'เลย '!AJ87</f>
        <v>495929.72</v>
      </c>
      <c r="M534" s="102">
        <f>'เลย '!AK87</f>
        <v>600173.92000000004</v>
      </c>
      <c r="N534" s="98"/>
      <c r="O534" s="98"/>
      <c r="P534" s="98"/>
      <c r="Q534" s="90">
        <f t="shared" si="19"/>
        <v>-104244.20000000007</v>
      </c>
      <c r="R534" s="91">
        <f t="shared" si="20"/>
        <v>71.707593984962401</v>
      </c>
    </row>
    <row r="535" spans="1:18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755</v>
      </c>
      <c r="H535" s="99">
        <v>4950</v>
      </c>
      <c r="I535" s="97">
        <v>4</v>
      </c>
      <c r="J535" s="100">
        <f>'เลย '!F88</f>
        <v>657067.72</v>
      </c>
      <c r="K535" s="101">
        <f>SUM('เลย '!AI88)</f>
        <v>754477.26</v>
      </c>
      <c r="L535" s="102">
        <f>'เลย '!AJ88</f>
        <v>437585.08</v>
      </c>
      <c r="M535" s="102">
        <f>'เลย '!AK88</f>
        <v>475132.94</v>
      </c>
      <c r="N535" s="98"/>
      <c r="O535" s="98"/>
      <c r="P535" s="98"/>
      <c r="Q535" s="90">
        <f t="shared" si="19"/>
        <v>-37547.859999999986</v>
      </c>
      <c r="R535" s="91">
        <f t="shared" si="20"/>
        <v>88.40102626262626</v>
      </c>
    </row>
    <row r="536" spans="1:18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756</v>
      </c>
      <c r="H536" s="99">
        <v>3876</v>
      </c>
      <c r="I536" s="97">
        <v>3</v>
      </c>
      <c r="J536" s="100">
        <f>'เลย '!F89</f>
        <v>340978.12</v>
      </c>
      <c r="K536" s="101">
        <f>SUM('เลย '!AI89)</f>
        <v>751666.55</v>
      </c>
      <c r="L536" s="102">
        <f>'เลย '!AJ89</f>
        <v>280726.42</v>
      </c>
      <c r="M536" s="102">
        <f>'เลย '!AK89</f>
        <v>450975.56</v>
      </c>
      <c r="N536" s="98"/>
      <c r="O536" s="98"/>
      <c r="P536" s="98"/>
      <c r="Q536" s="90">
        <f t="shared" si="19"/>
        <v>-170249.14</v>
      </c>
      <c r="R536" s="91">
        <f t="shared" si="20"/>
        <v>72.42683694530443</v>
      </c>
    </row>
    <row r="537" spans="1:18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757</v>
      </c>
      <c r="H537" s="99">
        <v>1854</v>
      </c>
      <c r="I537" s="97">
        <v>2</v>
      </c>
      <c r="J537" s="100">
        <f>'เลย '!F90</f>
        <v>150901.31</v>
      </c>
      <c r="K537" s="101">
        <f>SUM('เลย '!AI90)</f>
        <v>187250.57</v>
      </c>
      <c r="L537" s="102">
        <f>'เลย '!AJ90</f>
        <v>114038.13</v>
      </c>
      <c r="M537" s="102">
        <f>'เลย '!AK90</f>
        <v>169036.16</v>
      </c>
      <c r="N537" s="98"/>
      <c r="O537" s="98"/>
      <c r="P537" s="98"/>
      <c r="Q537" s="90">
        <f t="shared" si="19"/>
        <v>-54998.03</v>
      </c>
      <c r="R537" s="91">
        <f t="shared" si="20"/>
        <v>61.509239482200648</v>
      </c>
    </row>
    <row r="538" spans="1:18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758</v>
      </c>
      <c r="H538" s="99">
        <v>6037</v>
      </c>
      <c r="I538" s="97">
        <v>5</v>
      </c>
      <c r="J538" s="100">
        <f>'เลย '!F91</f>
        <v>217514</v>
      </c>
      <c r="K538" s="101">
        <f>SUM('เลย '!AI91)</f>
        <v>948450.05</v>
      </c>
      <c r="L538" s="102">
        <f>'เลย '!AJ91</f>
        <v>505060.92</v>
      </c>
      <c r="M538" s="102">
        <f>'เลย '!AK91</f>
        <v>577763.30000000005</v>
      </c>
      <c r="N538" s="98"/>
      <c r="O538" s="98"/>
      <c r="P538" s="98"/>
      <c r="Q538" s="90">
        <f t="shared" si="19"/>
        <v>-72702.380000000063</v>
      </c>
      <c r="R538" s="91">
        <f t="shared" si="20"/>
        <v>83.660911048534032</v>
      </c>
    </row>
    <row r="539" spans="1:18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759</v>
      </c>
      <c r="H539" s="99">
        <v>1678</v>
      </c>
      <c r="I539" s="97">
        <v>2</v>
      </c>
      <c r="J539" s="100">
        <f>'เลย '!F92</f>
        <v>298857.96000000002</v>
      </c>
      <c r="K539" s="101">
        <f>SUM('เลย '!AI92)</f>
        <v>358468.98</v>
      </c>
      <c r="L539" s="102">
        <f>'เลย '!AJ92</f>
        <v>415408.31</v>
      </c>
      <c r="M539" s="102">
        <f>'เลย '!AK92</f>
        <v>442280.98000000004</v>
      </c>
      <c r="N539" s="98"/>
      <c r="O539" s="98"/>
      <c r="P539" s="98"/>
      <c r="Q539" s="90">
        <f t="shared" si="19"/>
        <v>-26872.670000000042</v>
      </c>
      <c r="R539" s="91">
        <f t="shared" si="20"/>
        <v>247.56156734207389</v>
      </c>
    </row>
    <row r="540" spans="1:18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760</v>
      </c>
      <c r="H540" s="99">
        <v>3501</v>
      </c>
      <c r="I540" s="97">
        <v>3</v>
      </c>
      <c r="J540" s="100">
        <f>'เลย '!F93</f>
        <v>425295.47</v>
      </c>
      <c r="K540" s="101">
        <f>SUM('เลย '!AI93)</f>
        <v>477808.97</v>
      </c>
      <c r="L540" s="102">
        <f>'เลย '!AJ93</f>
        <v>67250.48</v>
      </c>
      <c r="M540" s="102">
        <f>'เลย '!AK93</f>
        <v>145975.89000000001</v>
      </c>
      <c r="N540" s="98"/>
      <c r="O540" s="98"/>
      <c r="P540" s="98"/>
      <c r="Q540" s="90">
        <f t="shared" si="19"/>
        <v>-78725.410000000018</v>
      </c>
      <c r="R540" s="91">
        <f t="shared" si="20"/>
        <v>19.208934590117106</v>
      </c>
    </row>
    <row r="541" spans="1:18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761</v>
      </c>
      <c r="H541" s="99">
        <v>3131</v>
      </c>
      <c r="I541" s="97">
        <v>3</v>
      </c>
      <c r="J541" s="100">
        <f>'เลย '!F94</f>
        <v>201426.55</v>
      </c>
      <c r="K541" s="101">
        <f>SUM('เลย '!AI94)</f>
        <v>275421.8</v>
      </c>
      <c r="L541" s="102">
        <f>'เลย '!AJ94</f>
        <v>145692.5</v>
      </c>
      <c r="M541" s="102">
        <f>'เลย '!AK94</f>
        <v>161617.98000000001</v>
      </c>
      <c r="N541" s="98"/>
      <c r="O541" s="98"/>
      <c r="P541" s="98"/>
      <c r="Q541" s="90">
        <f t="shared" si="19"/>
        <v>-15925.48000000001</v>
      </c>
      <c r="R541" s="91">
        <f t="shared" si="20"/>
        <v>46.532258064516128</v>
      </c>
    </row>
    <row r="542" spans="1:18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762</v>
      </c>
      <c r="H542" s="99">
        <v>3078</v>
      </c>
      <c r="I542" s="97">
        <v>3</v>
      </c>
      <c r="J542" s="100">
        <f>'เลย '!F95</f>
        <v>269060.42</v>
      </c>
      <c r="K542" s="101">
        <f>SUM('เลย '!AI95)</f>
        <v>293100.76</v>
      </c>
      <c r="L542" s="102">
        <f>'เลย '!AJ95</f>
        <v>313839.86</v>
      </c>
      <c r="M542" s="102">
        <f>'เลย '!AK95</f>
        <v>382949.39</v>
      </c>
      <c r="N542" s="98"/>
      <c r="O542" s="98"/>
      <c r="P542" s="98"/>
      <c r="Q542" s="90">
        <f t="shared" si="19"/>
        <v>-69109.530000000028</v>
      </c>
      <c r="R542" s="91">
        <f t="shared" si="20"/>
        <v>101.9622677063028</v>
      </c>
    </row>
    <row r="543" spans="1:18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763</v>
      </c>
      <c r="H543" s="99">
        <v>4356</v>
      </c>
      <c r="I543" s="97">
        <v>3</v>
      </c>
      <c r="J543" s="100">
        <f>'เลย '!F96</f>
        <v>337359.56</v>
      </c>
      <c r="K543" s="101">
        <f>SUM('เลย '!AI96)</f>
        <v>369222.33999999997</v>
      </c>
      <c r="L543" s="102">
        <f>'เลย '!AJ96</f>
        <v>195438.27</v>
      </c>
      <c r="M543" s="102">
        <f>'เลย '!AK96</f>
        <v>189490.77000000002</v>
      </c>
      <c r="N543" s="98"/>
      <c r="O543" s="98"/>
      <c r="P543" s="98"/>
      <c r="Q543" s="90">
        <f t="shared" si="19"/>
        <v>5947.4999999999709</v>
      </c>
      <c r="R543" s="91">
        <f t="shared" si="20"/>
        <v>44.866453168044075</v>
      </c>
    </row>
    <row r="544" spans="1:18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764</v>
      </c>
      <c r="H544" s="99">
        <v>5580</v>
      </c>
      <c r="I544" s="97">
        <v>4</v>
      </c>
      <c r="J544" s="100">
        <f>'เลย '!F97</f>
        <v>41819.269999999997</v>
      </c>
      <c r="K544" s="101">
        <f>SUM('เลย '!AI97)</f>
        <v>67871.73000000001</v>
      </c>
      <c r="L544" s="102">
        <f>'เลย '!AJ97</f>
        <v>241340</v>
      </c>
      <c r="M544" s="102">
        <f>'เลย '!AK97</f>
        <v>430032.55</v>
      </c>
      <c r="N544" s="98"/>
      <c r="O544" s="98"/>
      <c r="P544" s="98"/>
      <c r="Q544" s="90">
        <f t="shared" si="19"/>
        <v>-188692.55</v>
      </c>
      <c r="R544" s="91">
        <f t="shared" si="20"/>
        <v>43.250896057347667</v>
      </c>
    </row>
    <row r="545" spans="1:18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765</v>
      </c>
      <c r="H545" s="99">
        <v>4092</v>
      </c>
      <c r="I545" s="97">
        <v>3</v>
      </c>
      <c r="J545" s="100">
        <f>'เลย '!F98</f>
        <v>213984.39</v>
      </c>
      <c r="K545" s="101">
        <f>SUM('เลย '!AI98)</f>
        <v>347517.82</v>
      </c>
      <c r="L545" s="102">
        <f>'เลย '!AJ98</f>
        <v>388569.14</v>
      </c>
      <c r="M545" s="102">
        <f>'เลย '!AK98</f>
        <v>432993.45000000007</v>
      </c>
      <c r="N545" s="98"/>
      <c r="O545" s="98"/>
      <c r="P545" s="98"/>
      <c r="Q545" s="90">
        <f t="shared" si="19"/>
        <v>-44424.310000000056</v>
      </c>
      <c r="R545" s="91">
        <f t="shared" si="20"/>
        <v>94.958245356793753</v>
      </c>
    </row>
    <row r="546" spans="1:18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766</v>
      </c>
      <c r="H546" s="99">
        <v>5915</v>
      </c>
      <c r="I546" s="97">
        <v>4</v>
      </c>
      <c r="J546" s="100">
        <f>'เลย '!F99</f>
        <v>753609.16</v>
      </c>
      <c r="K546" s="101">
        <f>SUM('เลย '!AI99)</f>
        <v>810752.28</v>
      </c>
      <c r="L546" s="102">
        <f>'เลย '!AJ99</f>
        <v>682820.31</v>
      </c>
      <c r="M546" s="102">
        <f>'เลย '!AK99</f>
        <v>843170.24</v>
      </c>
      <c r="N546" s="98"/>
      <c r="O546" s="98"/>
      <c r="P546" s="98"/>
      <c r="Q546" s="90">
        <f t="shared" si="19"/>
        <v>-160349.92999999993</v>
      </c>
      <c r="R546" s="91">
        <f t="shared" si="20"/>
        <v>115.43876754015217</v>
      </c>
    </row>
    <row r="547" spans="1:18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767</v>
      </c>
      <c r="H547" s="99">
        <v>3232</v>
      </c>
      <c r="I547" s="97">
        <v>3</v>
      </c>
      <c r="J547" s="100">
        <f>'เลย '!F100</f>
        <v>214424.4</v>
      </c>
      <c r="K547" s="101">
        <f>SUM('เลย '!AI100)</f>
        <v>211523.5</v>
      </c>
      <c r="L547" s="102">
        <f>'เลย '!AJ100</f>
        <v>83588.009999999995</v>
      </c>
      <c r="M547" s="102">
        <f>'เลย '!AK100</f>
        <v>132737.99</v>
      </c>
      <c r="N547" s="98"/>
      <c r="O547" s="98"/>
      <c r="P547" s="98"/>
      <c r="Q547" s="90">
        <f t="shared" si="19"/>
        <v>-49149.979999999996</v>
      </c>
      <c r="R547" s="91">
        <f t="shared" si="20"/>
        <v>25.862626856435643</v>
      </c>
    </row>
    <row r="548" spans="1:18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768</v>
      </c>
      <c r="H548" s="99">
        <v>4642</v>
      </c>
      <c r="I548" s="97">
        <v>4</v>
      </c>
      <c r="J548" s="100">
        <f>'เลย '!F101</f>
        <v>58443.55</v>
      </c>
      <c r="K548" s="101">
        <f>SUM('เลย '!AI101)</f>
        <v>114517.33</v>
      </c>
      <c r="L548" s="102">
        <f>'เลย '!AJ101</f>
        <v>469755.3</v>
      </c>
      <c r="M548" s="102">
        <f>'เลย '!AK101</f>
        <v>473512.22000000003</v>
      </c>
      <c r="N548" s="98"/>
      <c r="O548" s="98"/>
      <c r="P548" s="98"/>
      <c r="Q548" s="90">
        <f t="shared" si="19"/>
        <v>-3756.9200000000419</v>
      </c>
      <c r="R548" s="91">
        <f t="shared" si="20"/>
        <v>101.19674709177079</v>
      </c>
    </row>
    <row r="549" spans="1:18" s="109" customFormat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5955113.709999999</v>
      </c>
      <c r="K549" s="106">
        <f>SUM(K531:K548)</f>
        <v>7964938.7500000009</v>
      </c>
      <c r="L549" s="106">
        <f>SUM(L531:L548)</f>
        <v>5427801.6499999994</v>
      </c>
      <c r="M549" s="106">
        <f>SUM(M531:M548)</f>
        <v>6730006.04</v>
      </c>
      <c r="N549" s="104">
        <v>17</v>
      </c>
      <c r="O549" s="104">
        <v>17</v>
      </c>
      <c r="P549" s="104">
        <f>N549-O549</f>
        <v>0</v>
      </c>
      <c r="Q549" s="107">
        <f t="shared" si="19"/>
        <v>-1302204.3900000006</v>
      </c>
      <c r="R549" s="108">
        <f>L549/H549</f>
        <v>73.13223904930004</v>
      </c>
    </row>
    <row r="550" spans="1:18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769</v>
      </c>
      <c r="H551" s="99">
        <v>2514</v>
      </c>
      <c r="I551" s="97">
        <v>2</v>
      </c>
      <c r="J551" s="100">
        <f>'เลย '!F102</f>
        <v>747887.84</v>
      </c>
      <c r="K551" s="101">
        <f>SUM('เลย '!AI102)</f>
        <v>672011.67999999993</v>
      </c>
      <c r="L551" s="102">
        <f>'เลย '!AJ102</f>
        <v>303009.26</v>
      </c>
      <c r="M551" s="102">
        <f>'เลย '!AK102</f>
        <v>342059.52000000002</v>
      </c>
      <c r="N551" s="98"/>
      <c r="O551" s="98"/>
      <c r="P551" s="98"/>
      <c r="Q551" s="90">
        <f t="shared" si="19"/>
        <v>-39050.260000000009</v>
      </c>
      <c r="R551" s="91">
        <f t="shared" si="20"/>
        <v>120.5287430389817</v>
      </c>
    </row>
    <row r="552" spans="1:18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770</v>
      </c>
      <c r="H552" s="99">
        <v>5396</v>
      </c>
      <c r="I552" s="97">
        <v>4</v>
      </c>
      <c r="J552" s="100">
        <f>'เลย '!F103</f>
        <v>265993.98</v>
      </c>
      <c r="K552" s="101">
        <f>SUM('เลย '!AI103)</f>
        <v>326070.70999999996</v>
      </c>
      <c r="L552" s="102">
        <f>'เลย '!AJ103</f>
        <v>422716.5</v>
      </c>
      <c r="M552" s="102">
        <f>'เลย '!AK103</f>
        <v>523035.81</v>
      </c>
      <c r="N552" s="98"/>
      <c r="O552" s="98"/>
      <c r="P552" s="98"/>
      <c r="Q552" s="90">
        <f t="shared" si="19"/>
        <v>-100319.31</v>
      </c>
      <c r="R552" s="91">
        <f t="shared" si="20"/>
        <v>78.338862120088962</v>
      </c>
    </row>
    <row r="553" spans="1:18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771</v>
      </c>
      <c r="H553" s="99">
        <v>2862</v>
      </c>
      <c r="I553" s="97">
        <v>2</v>
      </c>
      <c r="J553" s="100">
        <f>'เลย '!F104</f>
        <v>101681.2</v>
      </c>
      <c r="K553" s="101">
        <f>SUM('เลย '!AI104)</f>
        <v>154249.06</v>
      </c>
      <c r="L553" s="102">
        <f>'เลย '!AJ104</f>
        <v>407480.69</v>
      </c>
      <c r="M553" s="102">
        <f>'เลย '!AK104</f>
        <v>1414717.1700000002</v>
      </c>
      <c r="N553" s="98"/>
      <c r="O553" s="98"/>
      <c r="P553" s="98"/>
      <c r="Q553" s="90">
        <f t="shared" si="19"/>
        <v>-1007236.4800000002</v>
      </c>
      <c r="R553" s="91">
        <f t="shared" si="20"/>
        <v>142.37620195667367</v>
      </c>
    </row>
    <row r="554" spans="1:18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772</v>
      </c>
      <c r="H554" s="99">
        <v>3194</v>
      </c>
      <c r="I554" s="97">
        <v>3</v>
      </c>
      <c r="J554" s="100">
        <f>'เลย '!F105</f>
        <v>385172.45</v>
      </c>
      <c r="K554" s="232">
        <f>SUM('เลย '!AI105)</f>
        <v>539000.88</v>
      </c>
      <c r="L554" s="102">
        <f>'เลย '!AJ105</f>
        <v>432884.78</v>
      </c>
      <c r="M554" s="102">
        <f>'เลย '!AK105</f>
        <v>409492.36000000004</v>
      </c>
      <c r="N554" s="98"/>
      <c r="O554" s="98"/>
      <c r="P554" s="98"/>
      <c r="Q554" s="90">
        <f t="shared" si="19"/>
        <v>23392.419999999984</v>
      </c>
      <c r="R554" s="91">
        <f t="shared" si="20"/>
        <v>135.53061365059489</v>
      </c>
    </row>
    <row r="555" spans="1:18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773</v>
      </c>
      <c r="H555" s="99">
        <v>4181</v>
      </c>
      <c r="I555" s="97">
        <v>3</v>
      </c>
      <c r="J555" s="100">
        <f>'เลย '!F106</f>
        <v>343916.3</v>
      </c>
      <c r="K555" s="101">
        <f>SUM('เลย '!AI106)</f>
        <v>373122.68</v>
      </c>
      <c r="L555" s="102">
        <f>'เลย '!AJ106</f>
        <v>267929.89</v>
      </c>
      <c r="M555" s="102">
        <f>'เลย '!AK106</f>
        <v>388278.11</v>
      </c>
      <c r="N555" s="98"/>
      <c r="O555" s="98"/>
      <c r="P555" s="98"/>
      <c r="Q555" s="90">
        <f t="shared" si="19"/>
        <v>-120348.21999999997</v>
      </c>
      <c r="R555" s="91">
        <f t="shared" si="20"/>
        <v>64.082729012198044</v>
      </c>
    </row>
    <row r="556" spans="1:18" s="109" customFormat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1844651.77</v>
      </c>
      <c r="K556" s="106">
        <f>SUM(K550:K555)</f>
        <v>2064455.01</v>
      </c>
      <c r="L556" s="106">
        <f>SUM(L550:L555)</f>
        <v>1834021.12</v>
      </c>
      <c r="M556" s="106">
        <f>SUM(M550:M555)</f>
        <v>3077582.9699999997</v>
      </c>
      <c r="N556" s="104">
        <v>5</v>
      </c>
      <c r="O556" s="104">
        <v>5</v>
      </c>
      <c r="P556" s="104">
        <f>N556-O556</f>
        <v>0</v>
      </c>
      <c r="Q556" s="107">
        <f t="shared" si="19"/>
        <v>-1243561.8499999996</v>
      </c>
      <c r="R556" s="108">
        <f>L556/H556</f>
        <v>101.06470050146031</v>
      </c>
    </row>
    <row r="557" spans="1:18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774</v>
      </c>
      <c r="H558" s="99">
        <v>4592</v>
      </c>
      <c r="I558" s="97">
        <v>4</v>
      </c>
      <c r="J558" s="100">
        <f>'เลย '!F107</f>
        <v>963870.99</v>
      </c>
      <c r="K558" s="101">
        <f>SUM('เลย '!AI107)</f>
        <v>1096139.3899999999</v>
      </c>
      <c r="L558" s="102">
        <f>'เลย '!AJ107</f>
        <v>901866.09000000008</v>
      </c>
      <c r="M558" s="102">
        <f>'เลย '!AK107</f>
        <v>485577.5</v>
      </c>
      <c r="N558" s="98"/>
      <c r="O558" s="98"/>
      <c r="P558" s="98"/>
      <c r="Q558" s="90">
        <f t="shared" si="19"/>
        <v>416288.59000000008</v>
      </c>
      <c r="R558" s="91">
        <f t="shared" si="20"/>
        <v>196.3994098432056</v>
      </c>
    </row>
    <row r="559" spans="1:18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775</v>
      </c>
      <c r="H559" s="99">
        <v>1410</v>
      </c>
      <c r="I559" s="97">
        <v>1</v>
      </c>
      <c r="J559" s="100">
        <f>'เลย '!F108</f>
        <v>574041.84</v>
      </c>
      <c r="K559" s="101">
        <f>SUM('เลย '!AI108)</f>
        <v>607407.96</v>
      </c>
      <c r="L559" s="102">
        <f>'เลย '!AJ108</f>
        <v>528708.88</v>
      </c>
      <c r="M559" s="102">
        <f>'เลย '!AK108</f>
        <v>343581.4</v>
      </c>
      <c r="N559" s="98"/>
      <c r="O559" s="98"/>
      <c r="P559" s="98"/>
      <c r="Q559" s="90">
        <f t="shared" si="19"/>
        <v>185127.47999999998</v>
      </c>
      <c r="R559" s="91">
        <f>L559/H559</f>
        <v>374.97083687943262</v>
      </c>
    </row>
    <row r="560" spans="1:18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776</v>
      </c>
      <c r="H560" s="99">
        <v>4166</v>
      </c>
      <c r="I560" s="97">
        <v>3</v>
      </c>
      <c r="J560" s="100">
        <f>'เลย '!F109</f>
        <v>1011900.91</v>
      </c>
      <c r="K560" s="101">
        <f>SUM('เลย '!AI109)</f>
        <v>1108155.3999999999</v>
      </c>
      <c r="L560" s="102">
        <f>'เลย '!AJ109</f>
        <v>804433.11</v>
      </c>
      <c r="M560" s="102">
        <f>'เลย '!AK109</f>
        <v>545317.43000000005</v>
      </c>
      <c r="N560" s="98"/>
      <c r="O560" s="98"/>
      <c r="P560" s="98"/>
      <c r="Q560" s="90">
        <f t="shared" si="19"/>
        <v>259115.67999999993</v>
      </c>
      <c r="R560" s="91">
        <f t="shared" si="20"/>
        <v>193.09484157465195</v>
      </c>
    </row>
    <row r="561" spans="1:18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777</v>
      </c>
      <c r="H561" s="99">
        <v>3743</v>
      </c>
      <c r="I561" s="97">
        <v>3</v>
      </c>
      <c r="J561" s="100">
        <f>'เลย '!F110</f>
        <v>941772.91</v>
      </c>
      <c r="K561" s="101">
        <f>SUM('เลย '!AI110)</f>
        <v>929772.91</v>
      </c>
      <c r="L561" s="102">
        <f>'เลย '!AJ110</f>
        <v>668278.72</v>
      </c>
      <c r="M561" s="102">
        <f>'เลย '!AK110</f>
        <v>492919.82</v>
      </c>
      <c r="N561" s="98"/>
      <c r="O561" s="98"/>
      <c r="P561" s="98"/>
      <c r="Q561" s="90">
        <f t="shared" si="19"/>
        <v>175358.89999999997</v>
      </c>
      <c r="R561" s="91">
        <f t="shared" si="20"/>
        <v>178.54093507881379</v>
      </c>
    </row>
    <row r="562" spans="1:18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778</v>
      </c>
      <c r="H562" s="99">
        <v>1729</v>
      </c>
      <c r="I562" s="97">
        <v>2</v>
      </c>
      <c r="J562" s="100">
        <f>'เลย '!F111</f>
        <v>599175.05000000005</v>
      </c>
      <c r="K562" s="101">
        <f>SUM('เลย '!AI111)</f>
        <v>639039.76</v>
      </c>
      <c r="L562" s="102">
        <f>'เลย '!AJ111</f>
        <v>467877.21</v>
      </c>
      <c r="M562" s="102">
        <f>'เลย '!AK111</f>
        <v>250954.43</v>
      </c>
      <c r="N562" s="98"/>
      <c r="O562" s="98"/>
      <c r="P562" s="98"/>
      <c r="Q562" s="90">
        <f t="shared" si="19"/>
        <v>216922.78000000003</v>
      </c>
      <c r="R562" s="91">
        <f t="shared" si="20"/>
        <v>270.60567379988436</v>
      </c>
    </row>
    <row r="563" spans="1:18" s="109" customFormat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4090761.7</v>
      </c>
      <c r="K563" s="106">
        <f>SUM(K557:K562)</f>
        <v>4380515.42</v>
      </c>
      <c r="L563" s="106">
        <f>SUM(L557:L562)</f>
        <v>3371164.01</v>
      </c>
      <c r="M563" s="106">
        <f>SUM(M557:M562)</f>
        <v>2118350.58</v>
      </c>
      <c r="N563" s="104">
        <v>5</v>
      </c>
      <c r="O563" s="104">
        <v>5</v>
      </c>
      <c r="P563" s="104">
        <f>N563-O563</f>
        <v>0</v>
      </c>
      <c r="Q563" s="107">
        <f t="shared" si="19"/>
        <v>1252813.4299999997</v>
      </c>
      <c r="R563" s="108">
        <f>L563/H563</f>
        <v>215.547570971867</v>
      </c>
    </row>
    <row r="564" spans="1:18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779</v>
      </c>
      <c r="H565" s="99">
        <v>5248</v>
      </c>
      <c r="I565" s="97">
        <v>4</v>
      </c>
      <c r="J565" s="100">
        <f>'เลย '!F112</f>
        <v>604269.47</v>
      </c>
      <c r="K565" s="101">
        <f>SUM('เลย '!AI112)</f>
        <v>556491.31000000006</v>
      </c>
      <c r="L565" s="102">
        <f>'เลย '!AJ112</f>
        <v>969235.53</v>
      </c>
      <c r="M565" s="102">
        <f>'เลย '!AK112</f>
        <v>722810.94000000006</v>
      </c>
      <c r="N565" s="98"/>
      <c r="O565" s="98"/>
      <c r="P565" s="98"/>
      <c r="Q565" s="90">
        <f t="shared" si="19"/>
        <v>246424.58999999997</v>
      </c>
      <c r="R565" s="91">
        <f t="shared" si="20"/>
        <v>184.68664824695122</v>
      </c>
    </row>
    <row r="566" spans="1:18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780</v>
      </c>
      <c r="H566" s="99">
        <v>5149</v>
      </c>
      <c r="I566" s="97">
        <v>4</v>
      </c>
      <c r="J566" s="100">
        <f>'เลย '!F113</f>
        <v>1927003.36</v>
      </c>
      <c r="K566" s="101">
        <f>SUM('เลย '!AI113)</f>
        <v>1332975.2000000002</v>
      </c>
      <c r="L566" s="102">
        <f>'เลย '!AJ113</f>
        <v>909675.87</v>
      </c>
      <c r="M566" s="102">
        <f>'เลย '!AK113</f>
        <v>215075.15</v>
      </c>
      <c r="N566" s="98"/>
      <c r="O566" s="98"/>
      <c r="P566" s="98"/>
      <c r="Q566" s="90">
        <f t="shared" si="19"/>
        <v>694600.72</v>
      </c>
      <c r="R566" s="91">
        <f t="shared" si="20"/>
        <v>176.67039619343561</v>
      </c>
    </row>
    <row r="567" spans="1:18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781</v>
      </c>
      <c r="H567" s="99">
        <v>2799</v>
      </c>
      <c r="I567" s="97">
        <v>2</v>
      </c>
      <c r="J567" s="100">
        <f>'เลย '!F114</f>
        <v>960692.39</v>
      </c>
      <c r="K567" s="101">
        <f>SUM('เลย '!AI114)</f>
        <v>914827.39</v>
      </c>
      <c r="L567" s="102">
        <f>'เลย '!AJ114</f>
        <v>409074.01</v>
      </c>
      <c r="M567" s="102">
        <f>'เลย '!AK114</f>
        <v>314777.49</v>
      </c>
      <c r="N567" s="98"/>
      <c r="O567" s="98"/>
      <c r="P567" s="98"/>
      <c r="Q567" s="90">
        <f t="shared" si="19"/>
        <v>94296.520000000019</v>
      </c>
      <c r="R567" s="91">
        <f t="shared" si="20"/>
        <v>146.15005716327261</v>
      </c>
    </row>
    <row r="568" spans="1:18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782</v>
      </c>
      <c r="H568" s="99">
        <v>4310</v>
      </c>
      <c r="I568" s="97">
        <v>3</v>
      </c>
      <c r="J568" s="100">
        <f>'เลย '!F115</f>
        <v>388716.74</v>
      </c>
      <c r="K568" s="101">
        <f>SUM('เลย '!AI115)</f>
        <v>319937.15999999997</v>
      </c>
      <c r="L568" s="102">
        <f>'เลย '!AJ115</f>
        <v>775275.28</v>
      </c>
      <c r="M568" s="102">
        <f>'เลย '!AK115</f>
        <v>618063.16</v>
      </c>
      <c r="N568" s="98"/>
      <c r="O568" s="98"/>
      <c r="P568" s="98"/>
      <c r="Q568" s="90">
        <f t="shared" si="19"/>
        <v>157212.12</v>
      </c>
      <c r="R568" s="91">
        <f t="shared" si="20"/>
        <v>179.87825522041763</v>
      </c>
    </row>
    <row r="569" spans="1:18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783</v>
      </c>
      <c r="H569" s="99">
        <v>1491</v>
      </c>
      <c r="I569" s="97">
        <v>1</v>
      </c>
      <c r="J569" s="100">
        <f>'เลย '!F116</f>
        <v>528955.26</v>
      </c>
      <c r="K569" s="101">
        <f>SUM('เลย '!AI116)</f>
        <v>534201.87</v>
      </c>
      <c r="L569" s="102">
        <f>'เลย '!AJ116</f>
        <v>258498.86</v>
      </c>
      <c r="M569" s="102">
        <f>'เลย '!AK116</f>
        <v>135042.19</v>
      </c>
      <c r="N569" s="98"/>
      <c r="O569" s="98"/>
      <c r="P569" s="98"/>
      <c r="Q569" s="90">
        <f t="shared" si="19"/>
        <v>123456.66999999998</v>
      </c>
      <c r="R569" s="91">
        <f t="shared" si="20"/>
        <v>173.37281019450032</v>
      </c>
    </row>
    <row r="570" spans="1:18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784</v>
      </c>
      <c r="H570" s="99">
        <v>4741</v>
      </c>
      <c r="I570" s="97">
        <v>4</v>
      </c>
      <c r="J570" s="100">
        <f>'เลย '!F117</f>
        <v>1131095.93</v>
      </c>
      <c r="K570" s="101">
        <f>SUM('เลย '!AI117)</f>
        <v>1101558.0299999998</v>
      </c>
      <c r="L570" s="102">
        <f>'เลย '!AJ117</f>
        <v>1239527.74</v>
      </c>
      <c r="M570" s="102">
        <f>'เลย '!AK117</f>
        <v>573410.55999999994</v>
      </c>
      <c r="N570" s="98"/>
      <c r="O570" s="98"/>
      <c r="P570" s="98"/>
      <c r="Q570" s="90">
        <f t="shared" si="19"/>
        <v>666117.18000000005</v>
      </c>
      <c r="R570" s="91">
        <f t="shared" si="20"/>
        <v>261.44858468677495</v>
      </c>
    </row>
    <row r="571" spans="1:18" s="109" customFormat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5540733.1499999994</v>
      </c>
      <c r="K571" s="106">
        <f>SUM(K564:K570)</f>
        <v>4759990.9600000009</v>
      </c>
      <c r="L571" s="106">
        <f>SUM(L564:L570)</f>
        <v>4561287.29</v>
      </c>
      <c r="M571" s="106">
        <f>SUM(M564:M570)</f>
        <v>2579179.4900000002</v>
      </c>
      <c r="N571" s="104">
        <v>6</v>
      </c>
      <c r="O571" s="104">
        <v>6</v>
      </c>
      <c r="P571" s="104">
        <f>N571-O571</f>
        <v>0</v>
      </c>
      <c r="Q571" s="107">
        <f t="shared" si="19"/>
        <v>1982107.7999999998</v>
      </c>
      <c r="R571" s="108">
        <f>L571/H571</f>
        <v>192.15128865110793</v>
      </c>
    </row>
    <row r="572" spans="1:18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785</v>
      </c>
      <c r="H573" s="99">
        <v>3544</v>
      </c>
      <c r="I573" s="97">
        <v>3</v>
      </c>
      <c r="J573" s="100">
        <f>'เลย '!F118</f>
        <v>737596.1</v>
      </c>
      <c r="K573" s="101">
        <f>SUM('เลย '!AI118)</f>
        <v>728487.24</v>
      </c>
      <c r="L573" s="102">
        <f>'เลย '!AJ118</f>
        <v>243178.05</v>
      </c>
      <c r="M573" s="102">
        <f>'เลย '!AK118</f>
        <v>290940.78999999998</v>
      </c>
      <c r="N573" s="98"/>
      <c r="O573" s="98"/>
      <c r="P573" s="98"/>
      <c r="Q573" s="90">
        <f t="shared" si="19"/>
        <v>-47762.739999999991</v>
      </c>
      <c r="R573" s="91">
        <f t="shared" si="20"/>
        <v>68.616831264108342</v>
      </c>
    </row>
    <row r="574" spans="1:18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786</v>
      </c>
      <c r="H574" s="99">
        <v>3372</v>
      </c>
      <c r="I574" s="97">
        <v>3</v>
      </c>
      <c r="J574" s="100">
        <f>'เลย '!F119</f>
        <v>1012446.61</v>
      </c>
      <c r="K574" s="101">
        <f>SUM('เลย '!AI119)</f>
        <v>1097371.9099999999</v>
      </c>
      <c r="L574" s="102">
        <f>'เลย '!AJ119</f>
        <v>416084.1</v>
      </c>
      <c r="M574" s="102">
        <f>'เลย '!AK119</f>
        <v>468617.10000000003</v>
      </c>
      <c r="N574" s="98"/>
      <c r="O574" s="98"/>
      <c r="P574" s="98"/>
      <c r="Q574" s="90">
        <f t="shared" si="19"/>
        <v>-52533.000000000058</v>
      </c>
      <c r="R574" s="91">
        <f t="shared" si="20"/>
        <v>123.3938612099644</v>
      </c>
    </row>
    <row r="575" spans="1:18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787</v>
      </c>
      <c r="H575" s="99">
        <v>3603</v>
      </c>
      <c r="I575" s="97">
        <v>3</v>
      </c>
      <c r="J575" s="100">
        <f>'เลย '!F120</f>
        <v>743744.48</v>
      </c>
      <c r="K575" s="101">
        <f>SUM('เลย '!AI120)</f>
        <v>727997.19</v>
      </c>
      <c r="L575" s="102">
        <f>'เลย '!AJ120</f>
        <v>344731.16</v>
      </c>
      <c r="M575" s="102">
        <f>'เลย '!AK120</f>
        <v>397259.34</v>
      </c>
      <c r="N575" s="98"/>
      <c r="O575" s="98"/>
      <c r="P575" s="98"/>
      <c r="Q575" s="90">
        <f t="shared" si="19"/>
        <v>-52528.180000000051</v>
      </c>
      <c r="R575" s="91">
        <f t="shared" si="20"/>
        <v>95.678923119622524</v>
      </c>
    </row>
    <row r="576" spans="1:18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788</v>
      </c>
      <c r="H576" s="99">
        <v>4008</v>
      </c>
      <c r="I576" s="97">
        <v>3</v>
      </c>
      <c r="J576" s="100">
        <f>'เลย '!F121</f>
        <v>700546.65</v>
      </c>
      <c r="K576" s="101">
        <f>SUM('เลย '!AI121)</f>
        <v>857270.14</v>
      </c>
      <c r="L576" s="102">
        <f>'เลย '!AJ121</f>
        <v>371646.67000000004</v>
      </c>
      <c r="M576" s="102">
        <f>'เลย '!AK121</f>
        <v>494572.44</v>
      </c>
      <c r="N576" s="98"/>
      <c r="O576" s="98"/>
      <c r="P576" s="98"/>
      <c r="Q576" s="90">
        <f t="shared" si="19"/>
        <v>-122925.76999999996</v>
      </c>
      <c r="R576" s="91">
        <f t="shared" si="20"/>
        <v>92.726215069860288</v>
      </c>
    </row>
    <row r="577" spans="1:18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789</v>
      </c>
      <c r="H577" s="99">
        <v>1495</v>
      </c>
      <c r="I577" s="97">
        <v>1</v>
      </c>
      <c r="J577" s="100">
        <f>'เลย '!F122</f>
        <v>378648.55</v>
      </c>
      <c r="K577" s="101">
        <f>SUM('เลย '!AI122)</f>
        <v>467886.56</v>
      </c>
      <c r="L577" s="102">
        <f>'เลย '!AJ122</f>
        <v>191183.58000000002</v>
      </c>
      <c r="M577" s="102">
        <f>'เลย '!AK122</f>
        <v>240410.79</v>
      </c>
      <c r="N577" s="98"/>
      <c r="O577" s="98"/>
      <c r="P577" s="98"/>
      <c r="Q577" s="90">
        <f t="shared" si="19"/>
        <v>-49227.209999999992</v>
      </c>
      <c r="R577" s="91">
        <f t="shared" si="20"/>
        <v>127.88199331103679</v>
      </c>
    </row>
    <row r="578" spans="1:18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790</v>
      </c>
      <c r="H578" s="99">
        <v>2456</v>
      </c>
      <c r="I578" s="97">
        <v>2</v>
      </c>
      <c r="J578" s="100">
        <f>'เลย '!F123</f>
        <v>401818.63</v>
      </c>
      <c r="K578" s="101">
        <f>SUM('เลย '!AI123)</f>
        <v>502202.42</v>
      </c>
      <c r="L578" s="102">
        <f>'เลย '!AJ123</f>
        <v>196126.58000000002</v>
      </c>
      <c r="M578" s="102">
        <f>'เลย '!AK123</f>
        <v>261857.21999999997</v>
      </c>
      <c r="N578" s="98"/>
      <c r="O578" s="98"/>
      <c r="P578" s="98"/>
      <c r="Q578" s="90">
        <f t="shared" si="19"/>
        <v>-65730.639999999956</v>
      </c>
      <c r="R578" s="91">
        <f t="shared" si="20"/>
        <v>79.856099348534215</v>
      </c>
    </row>
    <row r="579" spans="1:18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791</v>
      </c>
      <c r="H579" s="99">
        <v>3265</v>
      </c>
      <c r="I579" s="97">
        <v>3</v>
      </c>
      <c r="J579" s="100">
        <f>'เลย '!F124</f>
        <v>551719.89</v>
      </c>
      <c r="K579" s="101">
        <f>SUM('เลย '!AI124)</f>
        <v>759874.57000000007</v>
      </c>
      <c r="L579" s="102">
        <f>'เลย '!AJ124</f>
        <v>229469.06</v>
      </c>
      <c r="M579" s="102">
        <f>'เลย '!AK124</f>
        <v>283244.82999999996</v>
      </c>
      <c r="N579" s="98"/>
      <c r="O579" s="98"/>
      <c r="P579" s="98"/>
      <c r="Q579" s="90">
        <f t="shared" si="19"/>
        <v>-53775.76999999996</v>
      </c>
      <c r="R579" s="91">
        <f t="shared" si="20"/>
        <v>70.281488514548244</v>
      </c>
    </row>
    <row r="580" spans="1:18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792</v>
      </c>
      <c r="H580" s="99">
        <v>2444</v>
      </c>
      <c r="I580" s="97">
        <v>2</v>
      </c>
      <c r="J580" s="100">
        <f>'เลย '!F125</f>
        <v>276111.65000000002</v>
      </c>
      <c r="K580" s="101">
        <f>SUM('เลย '!AI125)</f>
        <v>297744.33</v>
      </c>
      <c r="L580" s="102">
        <f>'เลย '!AJ125</f>
        <v>210638.6</v>
      </c>
      <c r="M580" s="102">
        <f>'เลย '!AK125</f>
        <v>287528.59999999998</v>
      </c>
      <c r="N580" s="98"/>
      <c r="O580" s="98"/>
      <c r="P580" s="98"/>
      <c r="Q580" s="90">
        <f t="shared" si="19"/>
        <v>-76889.999999999971</v>
      </c>
      <c r="R580" s="91">
        <f t="shared" si="20"/>
        <v>86.186006546644848</v>
      </c>
    </row>
    <row r="581" spans="1:18" s="109" customFormat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4802632.5599999996</v>
      </c>
      <c r="K581" s="106">
        <f>SUM(K572:K580)</f>
        <v>5438834.3600000003</v>
      </c>
      <c r="L581" s="106">
        <f>SUM(L572:L580)</f>
        <v>2203057.8000000003</v>
      </c>
      <c r="M581" s="106">
        <f>SUM(M572:M580)</f>
        <v>2724431.11</v>
      </c>
      <c r="N581" s="104">
        <v>8</v>
      </c>
      <c r="O581" s="104">
        <v>8</v>
      </c>
      <c r="P581" s="104">
        <f>N581-O581</f>
        <v>0</v>
      </c>
      <c r="Q581" s="107">
        <f t="shared" si="19"/>
        <v>-521373.30999999959</v>
      </c>
      <c r="R581" s="108">
        <f>L581/H581</f>
        <v>91.084375904411473</v>
      </c>
    </row>
    <row r="582" spans="1:18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793</v>
      </c>
      <c r="H583" s="99">
        <v>5041</v>
      </c>
      <c r="I583" s="97">
        <v>4</v>
      </c>
      <c r="J583" s="100">
        <f>'เลย '!F126</f>
        <v>294709.96999999997</v>
      </c>
      <c r="K583" s="101">
        <f>SUM('เลย '!AI126)</f>
        <v>309405.3</v>
      </c>
      <c r="L583" s="102">
        <f>'เลย '!AJ126</f>
        <v>504569.06</v>
      </c>
      <c r="M583" s="102">
        <f>'เลย '!AK126</f>
        <v>548134.99</v>
      </c>
      <c r="N583" s="98"/>
      <c r="O583" s="98"/>
      <c r="P583" s="98"/>
      <c r="Q583" s="90">
        <f t="shared" ref="Q583:Q645" si="21">L583-M583</f>
        <v>-43565.929999999993</v>
      </c>
      <c r="R583" s="91">
        <f t="shared" ref="R583:R645" si="22">L583/H583</f>
        <v>100.09304899821464</v>
      </c>
    </row>
    <row r="584" spans="1:18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794</v>
      </c>
      <c r="H584" s="99">
        <v>2924</v>
      </c>
      <c r="I584" s="97">
        <v>2</v>
      </c>
      <c r="J584" s="100">
        <f>'เลย '!F127</f>
        <v>563776.6</v>
      </c>
      <c r="K584" s="101">
        <f>SUM('เลย '!AI127)</f>
        <v>591108.93000000005</v>
      </c>
      <c r="L584" s="102">
        <f>'เลย '!AJ127</f>
        <v>365022.31</v>
      </c>
      <c r="M584" s="102">
        <f>'เลย '!AK127</f>
        <v>488482.06000000006</v>
      </c>
      <c r="N584" s="98"/>
      <c r="O584" s="98"/>
      <c r="P584" s="98"/>
      <c r="Q584" s="90">
        <f t="shared" si="21"/>
        <v>-123459.75000000006</v>
      </c>
      <c r="R584" s="91">
        <f t="shared" si="22"/>
        <v>124.83663132694939</v>
      </c>
    </row>
    <row r="585" spans="1:18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795</v>
      </c>
      <c r="H585" s="99">
        <v>5642</v>
      </c>
      <c r="I585" s="97">
        <v>4</v>
      </c>
      <c r="J585" s="100">
        <f>'เลย '!F128</f>
        <v>899143.49</v>
      </c>
      <c r="K585" s="101">
        <f>SUM('เลย '!AI128)</f>
        <v>921707.23</v>
      </c>
      <c r="L585" s="102">
        <f>'เลย '!AJ128</f>
        <v>687456.17999999993</v>
      </c>
      <c r="M585" s="102">
        <f>'เลย '!AK128</f>
        <v>991620.31</v>
      </c>
      <c r="N585" s="98"/>
      <c r="O585" s="98"/>
      <c r="P585" s="98"/>
      <c r="Q585" s="90">
        <f t="shared" si="21"/>
        <v>-304164.13000000012</v>
      </c>
      <c r="R585" s="91">
        <f t="shared" si="22"/>
        <v>121.84618574973412</v>
      </c>
    </row>
    <row r="586" spans="1:18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796</v>
      </c>
      <c r="H586" s="99">
        <v>2953</v>
      </c>
      <c r="I586" s="97">
        <v>2</v>
      </c>
      <c r="J586" s="100">
        <f>'เลย '!F129</f>
        <v>600952.43000000005</v>
      </c>
      <c r="K586" s="101">
        <f>SUM('เลย '!AI129)</f>
        <v>613177.43000000005</v>
      </c>
      <c r="L586" s="102">
        <f>'เลย '!AJ129</f>
        <v>367951.8</v>
      </c>
      <c r="M586" s="102">
        <f>'เลย '!AK129</f>
        <v>450768.83</v>
      </c>
      <c r="N586" s="98"/>
      <c r="O586" s="98"/>
      <c r="P586" s="98"/>
      <c r="Q586" s="90">
        <f t="shared" si="21"/>
        <v>-82817.030000000028</v>
      </c>
      <c r="R586" s="91">
        <f t="shared" si="22"/>
        <v>124.60270910938029</v>
      </c>
    </row>
    <row r="587" spans="1:18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797</v>
      </c>
      <c r="H587" s="99">
        <v>2821</v>
      </c>
      <c r="I587" s="97">
        <v>2</v>
      </c>
      <c r="J587" s="100">
        <f>'เลย '!F130</f>
        <v>192548.12</v>
      </c>
      <c r="K587" s="101">
        <f>SUM('เลย '!AI130)</f>
        <v>205677.94</v>
      </c>
      <c r="L587" s="102">
        <f>'เลย '!AJ130</f>
        <v>130260.13</v>
      </c>
      <c r="M587" s="102">
        <f>'เลย '!AK130</f>
        <v>195786.07</v>
      </c>
      <c r="N587" s="98"/>
      <c r="O587" s="98"/>
      <c r="P587" s="98"/>
      <c r="Q587" s="90">
        <f t="shared" si="21"/>
        <v>-65525.94</v>
      </c>
      <c r="R587" s="91">
        <f t="shared" si="22"/>
        <v>46.175161290322585</v>
      </c>
    </row>
    <row r="588" spans="1:18" s="109" customFormat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2551130.6100000003</v>
      </c>
      <c r="K588" s="106">
        <f>SUM(K582:K587)</f>
        <v>2641076.83</v>
      </c>
      <c r="L588" s="106">
        <f>SUM(L582:L587)</f>
        <v>2055259.48</v>
      </c>
      <c r="M588" s="106">
        <f>SUM(M582:M587)</f>
        <v>2674792.2599999998</v>
      </c>
      <c r="N588" s="104">
        <v>5</v>
      </c>
      <c r="O588" s="104">
        <v>5</v>
      </c>
      <c r="P588" s="104">
        <f>N588-O588</f>
        <v>0</v>
      </c>
      <c r="Q588" s="107">
        <f t="shared" si="21"/>
        <v>-619532.7799999998</v>
      </c>
      <c r="R588" s="108">
        <f t="shared" si="22"/>
        <v>106.04506888189464</v>
      </c>
    </row>
    <row r="589" spans="1:18" s="109" customFormat="1" ht="25.2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68646754.050000012</v>
      </c>
      <c r="K589" s="122">
        <f t="shared" si="23"/>
        <v>75779274.359999999</v>
      </c>
      <c r="L589" s="121">
        <f t="shared" si="23"/>
        <v>52759882.159999989</v>
      </c>
      <c r="M589" s="121">
        <f t="shared" si="23"/>
        <v>50874968.969999999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1884913.1899999902</v>
      </c>
      <c r="R589" s="108">
        <f t="shared" si="22"/>
        <v>130.04878605250767</v>
      </c>
    </row>
    <row r="590" spans="1:18" ht="25.8" thickTop="1" thickBot="1" x14ac:dyDescent="0.75">
      <c r="A590" s="123"/>
      <c r="B590" s="124"/>
      <c r="C590" s="124"/>
      <c r="D590" s="124"/>
      <c r="E590" s="361" t="s">
        <v>408</v>
      </c>
      <c r="F590" s="362"/>
      <c r="G590" s="363"/>
      <c r="H590" s="125"/>
      <c r="I590" s="123"/>
      <c r="J590" s="126">
        <f>J589/O589</f>
        <v>540525.62244094501</v>
      </c>
      <c r="K590" s="127">
        <f>K589/O589</f>
        <v>596687.19968503935</v>
      </c>
      <c r="L590" s="126">
        <f>L589/O589</f>
        <v>415432.14299212588</v>
      </c>
      <c r="M590" s="126">
        <f>M589/O589</f>
        <v>400590.30685039371</v>
      </c>
      <c r="N590" s="173"/>
      <c r="O590" s="173"/>
      <c r="P590" s="173"/>
      <c r="Q590" s="90">
        <f t="shared" si="21"/>
        <v>14841.836141732172</v>
      </c>
    </row>
    <row r="591" spans="1:18" ht="25.2" thickTop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1009</v>
      </c>
      <c r="H592" s="99">
        <v>4149</v>
      </c>
      <c r="I592" s="97">
        <v>3</v>
      </c>
      <c r="J592" s="100">
        <f>หนองคาย!F12</f>
        <v>550404.41</v>
      </c>
      <c r="K592" s="101">
        <f>หนองคาย!AI12</f>
        <v>575857.72</v>
      </c>
      <c r="L592" s="102">
        <f>หนองคาย!AJ12</f>
        <v>752208</v>
      </c>
      <c r="M592" s="102">
        <f>หนองคาย!AK12</f>
        <v>639510.81999999995</v>
      </c>
      <c r="N592" s="98"/>
      <c r="O592" s="98"/>
      <c r="P592" s="98"/>
      <c r="Q592" s="90">
        <f t="shared" si="21"/>
        <v>112697.18000000005</v>
      </c>
      <c r="R592" s="91">
        <f t="shared" si="22"/>
        <v>181.29862617498193</v>
      </c>
    </row>
    <row r="593" spans="1:18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1010</v>
      </c>
      <c r="H593" s="99">
        <v>4404</v>
      </c>
      <c r="I593" s="97">
        <v>3</v>
      </c>
      <c r="J593" s="100">
        <f>หนองคาย!F13</f>
        <v>198105.48</v>
      </c>
      <c r="K593" s="101">
        <f>หนองคาย!AI13</f>
        <v>279064.10000000003</v>
      </c>
      <c r="L593" s="102">
        <f>หนองคาย!AJ13</f>
        <v>509146.28</v>
      </c>
      <c r="M593" s="102">
        <f>หนองคาย!AK13</f>
        <v>598861.57999999996</v>
      </c>
      <c r="N593" s="98"/>
      <c r="O593" s="98"/>
      <c r="P593" s="98"/>
      <c r="Q593" s="90">
        <f t="shared" si="21"/>
        <v>-89715.29999999993</v>
      </c>
      <c r="R593" s="91">
        <f t="shared" si="22"/>
        <v>115.60996366939146</v>
      </c>
    </row>
    <row r="594" spans="1:18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1011</v>
      </c>
      <c r="H594" s="99">
        <v>2830</v>
      </c>
      <c r="I594" s="97">
        <v>2</v>
      </c>
      <c r="J594" s="100">
        <f>หนองคาย!F14</f>
        <v>519608.4</v>
      </c>
      <c r="K594" s="101">
        <f>หนองคาย!AI14</f>
        <v>564432.89</v>
      </c>
      <c r="L594" s="102">
        <f>หนองคาย!AJ14</f>
        <v>979730.57</v>
      </c>
      <c r="M594" s="102">
        <f>หนองคาย!AK14</f>
        <v>425115.11</v>
      </c>
      <c r="N594" s="98"/>
      <c r="O594" s="98"/>
      <c r="P594" s="98"/>
      <c r="Q594" s="90">
        <f t="shared" si="21"/>
        <v>554615.46</v>
      </c>
      <c r="R594" s="91">
        <f t="shared" si="22"/>
        <v>346.19454770318021</v>
      </c>
    </row>
    <row r="595" spans="1:18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1012</v>
      </c>
      <c r="H595" s="99">
        <v>4180</v>
      </c>
      <c r="I595" s="97">
        <v>3</v>
      </c>
      <c r="J595" s="100">
        <f>หนองคาย!F15</f>
        <v>495069.91</v>
      </c>
      <c r="K595" s="101">
        <f>หนองคาย!AI15</f>
        <v>571586.81999999995</v>
      </c>
      <c r="L595" s="102">
        <f>หนองคาย!AJ15</f>
        <v>657670.99</v>
      </c>
      <c r="M595" s="102">
        <f>หนองคาย!AK15</f>
        <v>764933.43</v>
      </c>
      <c r="N595" s="98"/>
      <c r="O595" s="98"/>
      <c r="P595" s="98"/>
      <c r="Q595" s="90">
        <f t="shared" si="21"/>
        <v>-107262.44000000006</v>
      </c>
      <c r="R595" s="91">
        <f t="shared" si="22"/>
        <v>157.33755741626794</v>
      </c>
    </row>
    <row r="596" spans="1:18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1013</v>
      </c>
      <c r="H596" s="99">
        <v>7166</v>
      </c>
      <c r="I596" s="97">
        <v>5</v>
      </c>
      <c r="J596" s="100">
        <f>หนองคาย!F16</f>
        <v>999206.09</v>
      </c>
      <c r="K596" s="101">
        <f>หนองคาย!AI16</f>
        <v>1099058.74</v>
      </c>
      <c r="L596" s="102">
        <f>หนองคาย!AJ16</f>
        <v>538483.96</v>
      </c>
      <c r="M596" s="102">
        <f>หนองคาย!AK16</f>
        <v>725966.44</v>
      </c>
      <c r="N596" s="98"/>
      <c r="O596" s="98"/>
      <c r="P596" s="98"/>
      <c r="Q596" s="90">
        <f t="shared" si="21"/>
        <v>-187482.47999999998</v>
      </c>
      <c r="R596" s="91">
        <f t="shared" si="22"/>
        <v>75.144286910410258</v>
      </c>
    </row>
    <row r="597" spans="1:18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1014</v>
      </c>
      <c r="H597" s="99">
        <v>6340</v>
      </c>
      <c r="I597" s="97">
        <v>5</v>
      </c>
      <c r="J597" s="100">
        <f>หนองคาย!F17</f>
        <v>410414.2</v>
      </c>
      <c r="K597" s="101">
        <f>หนองคาย!AI17</f>
        <v>436407.38</v>
      </c>
      <c r="L597" s="102">
        <f>หนองคาย!AJ17</f>
        <v>509041.68</v>
      </c>
      <c r="M597" s="102">
        <f>หนองคาย!AK17</f>
        <v>628660.94999999995</v>
      </c>
      <c r="N597" s="98"/>
      <c r="O597" s="98"/>
      <c r="P597" s="98"/>
      <c r="Q597" s="90">
        <f t="shared" si="21"/>
        <v>-119619.26999999996</v>
      </c>
      <c r="R597" s="91">
        <f t="shared" si="22"/>
        <v>80.290485804416406</v>
      </c>
    </row>
    <row r="598" spans="1:18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1015</v>
      </c>
      <c r="H598" s="99">
        <v>2131</v>
      </c>
      <c r="I598" s="97">
        <v>2</v>
      </c>
      <c r="J598" s="100">
        <f>หนองคาย!F18</f>
        <v>532577.76</v>
      </c>
      <c r="K598" s="101">
        <f>หนองคาย!AI18</f>
        <v>536220.96</v>
      </c>
      <c r="L598" s="102">
        <f>หนองคาย!AJ18</f>
        <v>317937.2</v>
      </c>
      <c r="M598" s="102">
        <f>หนองคาย!AK18</f>
        <v>579985.32000000007</v>
      </c>
      <c r="N598" s="98"/>
      <c r="O598" s="98"/>
      <c r="P598" s="98"/>
      <c r="Q598" s="90">
        <f t="shared" si="21"/>
        <v>-262048.12000000005</v>
      </c>
      <c r="R598" s="91">
        <f t="shared" si="22"/>
        <v>149.1962458939465</v>
      </c>
    </row>
    <row r="599" spans="1:18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1016</v>
      </c>
      <c r="H599" s="99">
        <v>821</v>
      </c>
      <c r="I599" s="97">
        <v>1</v>
      </c>
      <c r="J599" s="100">
        <f>หนองคาย!F19</f>
        <v>380218.76</v>
      </c>
      <c r="K599" s="101">
        <f>หนองคาย!AI19</f>
        <v>470527.32</v>
      </c>
      <c r="L599" s="102">
        <f>หนองคาย!AJ19</f>
        <v>239900.26</v>
      </c>
      <c r="M599" s="102">
        <f>หนองคาย!AK19</f>
        <v>351433.39</v>
      </c>
      <c r="N599" s="98"/>
      <c r="O599" s="98"/>
      <c r="P599" s="98"/>
      <c r="Q599" s="90">
        <f t="shared" si="21"/>
        <v>-111533.13</v>
      </c>
      <c r="R599" s="91">
        <f t="shared" si="22"/>
        <v>292.20494518879417</v>
      </c>
    </row>
    <row r="600" spans="1:18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1017</v>
      </c>
      <c r="H600" s="99">
        <v>5286</v>
      </c>
      <c r="I600" s="97">
        <v>4</v>
      </c>
      <c r="J600" s="100">
        <f>หนองคาย!F20</f>
        <v>1304216.97</v>
      </c>
      <c r="K600" s="101">
        <f>หนองคาย!AI20</f>
        <v>1655100.6099999999</v>
      </c>
      <c r="L600" s="102">
        <f>หนองคาย!AJ20</f>
        <v>515826.79000000004</v>
      </c>
      <c r="M600" s="102">
        <f>หนองคาย!AK20</f>
        <v>462773.54</v>
      </c>
      <c r="N600" s="98"/>
      <c r="O600" s="98"/>
      <c r="P600" s="98"/>
      <c r="Q600" s="90">
        <f t="shared" si="21"/>
        <v>53053.250000000058</v>
      </c>
      <c r="R600" s="91">
        <f t="shared" si="22"/>
        <v>97.583577374195997</v>
      </c>
    </row>
    <row r="601" spans="1:18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1018</v>
      </c>
      <c r="H601" s="99">
        <v>5603</v>
      </c>
      <c r="I601" s="97">
        <v>4</v>
      </c>
      <c r="J601" s="100">
        <f>หนองคาย!F21</f>
        <v>786231.17</v>
      </c>
      <c r="K601" s="101">
        <f>หนองคาย!AI21</f>
        <v>913165.26000000013</v>
      </c>
      <c r="L601" s="102">
        <f>หนองคาย!AJ21</f>
        <v>473135</v>
      </c>
      <c r="M601" s="102">
        <f>หนองคาย!AK21</f>
        <v>805047.27999999991</v>
      </c>
      <c r="N601" s="98"/>
      <c r="O601" s="98"/>
      <c r="P601" s="98"/>
      <c r="Q601" s="90">
        <f t="shared" si="21"/>
        <v>-331912.27999999991</v>
      </c>
      <c r="R601" s="91">
        <f t="shared" si="22"/>
        <v>84.443155452436201</v>
      </c>
    </row>
    <row r="602" spans="1:18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1019</v>
      </c>
      <c r="H602" s="99">
        <v>4772</v>
      </c>
      <c r="I602" s="97">
        <v>4</v>
      </c>
      <c r="J602" s="100">
        <f>หนองคาย!F22</f>
        <v>50363.07</v>
      </c>
      <c r="K602" s="101">
        <f>หนองคาย!AI22</f>
        <v>89163.07</v>
      </c>
      <c r="L602" s="102">
        <f>หนองคาย!AJ22</f>
        <v>449380.63</v>
      </c>
      <c r="M602" s="102">
        <f>หนองคาย!AK22</f>
        <v>597120.78</v>
      </c>
      <c r="N602" s="98"/>
      <c r="O602" s="98"/>
      <c r="P602" s="98"/>
      <c r="Q602" s="90">
        <f t="shared" si="21"/>
        <v>-147740.15000000002</v>
      </c>
      <c r="R602" s="91">
        <f t="shared" si="22"/>
        <v>94.170291282481145</v>
      </c>
    </row>
    <row r="603" spans="1:18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1020</v>
      </c>
      <c r="H603" s="99">
        <v>4728</v>
      </c>
      <c r="I603" s="97">
        <v>4</v>
      </c>
      <c r="J603" s="100">
        <f>หนองคาย!F23</f>
        <v>137832.24</v>
      </c>
      <c r="K603" s="101">
        <f>หนองคาย!AI23</f>
        <v>247866.31</v>
      </c>
      <c r="L603" s="102">
        <f>หนองคาย!AJ23</f>
        <v>609104.12</v>
      </c>
      <c r="M603" s="102">
        <f>หนองคาย!AK23</f>
        <v>743926.37</v>
      </c>
      <c r="N603" s="98"/>
      <c r="O603" s="98"/>
      <c r="P603" s="98"/>
      <c r="Q603" s="90">
        <f t="shared" si="21"/>
        <v>-134822.25</v>
      </c>
      <c r="R603" s="91">
        <f t="shared" si="22"/>
        <v>128.82912859560068</v>
      </c>
    </row>
    <row r="604" spans="1:18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1021</v>
      </c>
      <c r="H604" s="99">
        <v>7662</v>
      </c>
      <c r="I604" s="97">
        <v>5</v>
      </c>
      <c r="J604" s="100">
        <f>หนองคาย!F24</f>
        <v>2710403.68</v>
      </c>
      <c r="K604" s="101">
        <f>หนองคาย!AI24</f>
        <v>2814582.12</v>
      </c>
      <c r="L604" s="102">
        <f>หนองคาย!AJ24</f>
        <v>854095.07</v>
      </c>
      <c r="M604" s="102">
        <f>หนองคาย!AK24</f>
        <v>1030771.35</v>
      </c>
      <c r="N604" s="98"/>
      <c r="O604" s="98"/>
      <c r="P604" s="98"/>
      <c r="Q604" s="90">
        <f t="shared" si="21"/>
        <v>-176676.28000000003</v>
      </c>
      <c r="R604" s="91">
        <f t="shared" si="22"/>
        <v>111.47155703471678</v>
      </c>
    </row>
    <row r="605" spans="1:18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1022</v>
      </c>
      <c r="H605" s="99">
        <v>5895</v>
      </c>
      <c r="I605" s="97">
        <v>4</v>
      </c>
      <c r="J605" s="100">
        <f>หนองคาย!F25</f>
        <v>313774.33</v>
      </c>
      <c r="K605" s="101">
        <f>หนองคาย!AI25</f>
        <v>518427.6</v>
      </c>
      <c r="L605" s="102">
        <f>หนองคาย!AJ25</f>
        <v>698947.87</v>
      </c>
      <c r="M605" s="102">
        <f>หนองคาย!AK25</f>
        <v>631164.91</v>
      </c>
      <c r="N605" s="98"/>
      <c r="O605" s="98"/>
      <c r="P605" s="98"/>
      <c r="Q605" s="90">
        <f t="shared" si="21"/>
        <v>67782.959999999963</v>
      </c>
      <c r="R605" s="91">
        <f t="shared" si="22"/>
        <v>118.56622052586938</v>
      </c>
    </row>
    <row r="606" spans="1:18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1023</v>
      </c>
      <c r="H606" s="99">
        <v>4523</v>
      </c>
      <c r="I606" s="97">
        <v>4</v>
      </c>
      <c r="J606" s="100">
        <f>หนองคาย!F26</f>
        <v>277004.61</v>
      </c>
      <c r="K606" s="101">
        <f>หนองคาย!AI26</f>
        <v>354878.97</v>
      </c>
      <c r="L606" s="102">
        <f>หนองคาย!AJ26</f>
        <v>497290.6</v>
      </c>
      <c r="M606" s="102">
        <f>หนองคาย!AK26</f>
        <v>586789.61</v>
      </c>
      <c r="N606" s="98"/>
      <c r="O606" s="98"/>
      <c r="P606" s="98"/>
      <c r="Q606" s="90">
        <f t="shared" si="21"/>
        <v>-89499.010000000009</v>
      </c>
      <c r="R606" s="91">
        <f t="shared" si="22"/>
        <v>109.94707052841034</v>
      </c>
    </row>
    <row r="607" spans="1:18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1024</v>
      </c>
      <c r="H607" s="99">
        <v>2929</v>
      </c>
      <c r="I607" s="97">
        <v>2</v>
      </c>
      <c r="J607" s="100">
        <f>หนองคาย!F27</f>
        <v>459321.66</v>
      </c>
      <c r="K607" s="101">
        <f>หนองคาย!AI27</f>
        <v>470973.3</v>
      </c>
      <c r="L607" s="102">
        <f>หนองคาย!AJ27</f>
        <v>366568.64</v>
      </c>
      <c r="M607" s="102">
        <f>หนองคาย!AK27</f>
        <v>453653.43999999994</v>
      </c>
      <c r="N607" s="98"/>
      <c r="O607" s="98"/>
      <c r="P607" s="98"/>
      <c r="Q607" s="90">
        <f t="shared" si="21"/>
        <v>-87084.79999999993</v>
      </c>
      <c r="R607" s="91">
        <f t="shared" si="22"/>
        <v>125.15146466370776</v>
      </c>
    </row>
    <row r="608" spans="1:18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1025</v>
      </c>
      <c r="H608" s="99">
        <v>2602</v>
      </c>
      <c r="I608" s="97">
        <v>2</v>
      </c>
      <c r="J608" s="100">
        <f>หนองคาย!F28</f>
        <v>195763.92</v>
      </c>
      <c r="K608" s="101">
        <f>หนองคาย!AI28</f>
        <v>207040.99000000002</v>
      </c>
      <c r="L608" s="102">
        <f>หนองคาย!AJ28</f>
        <v>286889.57</v>
      </c>
      <c r="M608" s="102">
        <f>หนองคาย!AK28</f>
        <v>412108.23</v>
      </c>
      <c r="N608" s="98"/>
      <c r="O608" s="98"/>
      <c r="P608" s="98"/>
      <c r="Q608" s="90">
        <f t="shared" si="21"/>
        <v>-125218.65999999997</v>
      </c>
      <c r="R608" s="91">
        <f t="shared" si="22"/>
        <v>110.25732897770946</v>
      </c>
    </row>
    <row r="609" spans="1:18" s="109" customFormat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10320516.66</v>
      </c>
      <c r="K609" s="106">
        <f>SUM(K591:K608)</f>
        <v>11804354.16</v>
      </c>
      <c r="L609" s="106">
        <f>SUM(L591:L608)</f>
        <v>9255357.2300000004</v>
      </c>
      <c r="M609" s="106">
        <f>SUM(M591:M608)</f>
        <v>10437822.549999999</v>
      </c>
      <c r="N609" s="104">
        <v>17</v>
      </c>
      <c r="O609" s="104">
        <v>17</v>
      </c>
      <c r="P609" s="104">
        <f>N609-O609</f>
        <v>0</v>
      </c>
      <c r="Q609" s="107">
        <f t="shared" si="21"/>
        <v>-1182465.3199999984</v>
      </c>
      <c r="R609" s="108">
        <f>L609/H609</f>
        <v>121.74737546204339</v>
      </c>
    </row>
    <row r="610" spans="1:18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1026</v>
      </c>
      <c r="H611" s="99">
        <v>3874</v>
      </c>
      <c r="I611" s="97">
        <v>3</v>
      </c>
      <c r="J611" s="100">
        <f>หนองคาย!F29</f>
        <v>1131289.6499999999</v>
      </c>
      <c r="K611" s="101">
        <f>หนองคาย!AI29</f>
        <v>1548572.56</v>
      </c>
      <c r="L611" s="102">
        <f>หนองคาย!AJ29</f>
        <v>510173.26</v>
      </c>
      <c r="M611" s="102">
        <f>หนองคาย!AK29</f>
        <v>559021.34</v>
      </c>
      <c r="N611" s="98"/>
      <c r="O611" s="98"/>
      <c r="P611" s="98"/>
      <c r="Q611" s="90">
        <f t="shared" si="21"/>
        <v>-48848.079999999958</v>
      </c>
      <c r="R611" s="91">
        <f t="shared" si="22"/>
        <v>131.69160041300981</v>
      </c>
    </row>
    <row r="612" spans="1:18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1027</v>
      </c>
      <c r="H612" s="99">
        <v>3204</v>
      </c>
      <c r="I612" s="97">
        <v>3</v>
      </c>
      <c r="J612" s="100">
        <f>หนองคาย!F30</f>
        <v>469935.71</v>
      </c>
      <c r="K612" s="101">
        <f>หนองคาย!AI30</f>
        <v>919838.92</v>
      </c>
      <c r="L612" s="102">
        <f>หนองคาย!AJ30</f>
        <v>257430.39999999999</v>
      </c>
      <c r="M612" s="102">
        <f>หนองคาย!AK30</f>
        <v>452364.72000000003</v>
      </c>
      <c r="N612" s="98"/>
      <c r="O612" s="98"/>
      <c r="P612" s="98"/>
      <c r="Q612" s="90">
        <f t="shared" si="21"/>
        <v>-194934.32000000004</v>
      </c>
      <c r="R612" s="91">
        <f t="shared" si="22"/>
        <v>80.346566791510611</v>
      </c>
    </row>
    <row r="613" spans="1:18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1028</v>
      </c>
      <c r="H613" s="99">
        <v>6962</v>
      </c>
      <c r="I613" s="97">
        <v>5</v>
      </c>
      <c r="J613" s="100">
        <f>หนองคาย!F31</f>
        <v>1328029.98</v>
      </c>
      <c r="K613" s="101">
        <f>หนองคาย!AI31</f>
        <v>1796262.67</v>
      </c>
      <c r="L613" s="102">
        <f>หนองคาย!AJ31</f>
        <v>904735.56</v>
      </c>
      <c r="M613" s="102">
        <f>หนองคาย!AK31</f>
        <v>1025987.25</v>
      </c>
      <c r="N613" s="98"/>
      <c r="O613" s="98"/>
      <c r="P613" s="98"/>
      <c r="Q613" s="90">
        <f t="shared" si="21"/>
        <v>-121251.68999999994</v>
      </c>
      <c r="R613" s="91">
        <f t="shared" si="22"/>
        <v>129.95339844872163</v>
      </c>
    </row>
    <row r="614" spans="1:18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1029</v>
      </c>
      <c r="H614" s="99">
        <v>4705</v>
      </c>
      <c r="I614" s="97">
        <v>4</v>
      </c>
      <c r="J614" s="100">
        <f>หนองคาย!F32</f>
        <v>1018088.88</v>
      </c>
      <c r="K614" s="101">
        <f>หนองคาย!AI32</f>
        <v>1277567.8699999999</v>
      </c>
      <c r="L614" s="102">
        <f>หนองคาย!AJ32</f>
        <v>446085.45</v>
      </c>
      <c r="M614" s="102">
        <f>หนองคาย!AK32</f>
        <v>533950.79</v>
      </c>
      <c r="N614" s="98"/>
      <c r="O614" s="98"/>
      <c r="P614" s="98"/>
      <c r="Q614" s="90">
        <f t="shared" si="21"/>
        <v>-87865.340000000026</v>
      </c>
      <c r="R614" s="91">
        <f t="shared" si="22"/>
        <v>94.810935175345378</v>
      </c>
    </row>
    <row r="615" spans="1:18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1030</v>
      </c>
      <c r="H615" s="99">
        <v>5930</v>
      </c>
      <c r="I615" s="97">
        <v>4</v>
      </c>
      <c r="J615" s="100">
        <f>หนองคาย!F33</f>
        <v>551883.36</v>
      </c>
      <c r="K615" s="101">
        <f>หนองคาย!AI33</f>
        <v>731000.16</v>
      </c>
      <c r="L615" s="102">
        <f>หนองคาย!AJ33</f>
        <v>702727.22</v>
      </c>
      <c r="M615" s="102">
        <f>หนองคาย!AK33</f>
        <v>773523.58000000007</v>
      </c>
      <c r="N615" s="98"/>
      <c r="O615" s="98"/>
      <c r="P615" s="98"/>
      <c r="Q615" s="90">
        <f t="shared" si="21"/>
        <v>-70796.360000000102</v>
      </c>
      <c r="R615" s="91">
        <f t="shared" si="22"/>
        <v>118.50374704890388</v>
      </c>
    </row>
    <row r="616" spans="1:18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1031</v>
      </c>
      <c r="H616" s="99">
        <v>4502</v>
      </c>
      <c r="I616" s="97">
        <v>4</v>
      </c>
      <c r="J616" s="100">
        <f>หนองคาย!F34</f>
        <v>363636.7</v>
      </c>
      <c r="K616" s="101">
        <f>หนองคาย!AI34</f>
        <v>623884.17000000004</v>
      </c>
      <c r="L616" s="102">
        <f>หนองคาย!AJ34</f>
        <v>294421.73</v>
      </c>
      <c r="M616" s="102">
        <f>หนองคาย!AK34</f>
        <v>356935.42</v>
      </c>
      <c r="N616" s="98"/>
      <c r="O616" s="98"/>
      <c r="P616" s="98"/>
      <c r="Q616" s="90">
        <f t="shared" si="21"/>
        <v>-62513.69</v>
      </c>
      <c r="R616" s="91">
        <f t="shared" si="22"/>
        <v>65.397985339848958</v>
      </c>
    </row>
    <row r="617" spans="1:18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1032</v>
      </c>
      <c r="H617" s="99">
        <v>5759</v>
      </c>
      <c r="I617" s="97">
        <v>4</v>
      </c>
      <c r="J617" s="100">
        <f>หนองคาย!F35</f>
        <v>1328143.0900000001</v>
      </c>
      <c r="K617" s="101">
        <f>หนองคาย!AI35</f>
        <v>1653196.64</v>
      </c>
      <c r="L617" s="102">
        <f>หนองคาย!AJ35</f>
        <v>609458</v>
      </c>
      <c r="M617" s="102">
        <f>หนองคาย!AK35</f>
        <v>712450.74</v>
      </c>
      <c r="N617" s="98"/>
      <c r="O617" s="98"/>
      <c r="P617" s="98"/>
      <c r="Q617" s="90">
        <f t="shared" si="21"/>
        <v>-102992.73999999999</v>
      </c>
      <c r="R617" s="91">
        <f t="shared" si="22"/>
        <v>105.82705330786595</v>
      </c>
    </row>
    <row r="618" spans="1:18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1033</v>
      </c>
      <c r="H618" s="99">
        <v>3269</v>
      </c>
      <c r="I618" s="97">
        <v>3</v>
      </c>
      <c r="J618" s="100">
        <f>หนองคาย!F36</f>
        <v>464867.12</v>
      </c>
      <c r="K618" s="101">
        <f>หนองคาย!AI36</f>
        <v>583491.02</v>
      </c>
      <c r="L618" s="102">
        <f>หนองคาย!AJ36</f>
        <v>428060.81</v>
      </c>
      <c r="M618" s="102">
        <f>หนองคาย!AK36</f>
        <v>561281.80999999994</v>
      </c>
      <c r="N618" s="98"/>
      <c r="O618" s="98"/>
      <c r="P618" s="98"/>
      <c r="Q618" s="90">
        <f t="shared" si="21"/>
        <v>-133220.99999999994</v>
      </c>
      <c r="R618" s="91">
        <f t="shared" si="22"/>
        <v>130.94549097583359</v>
      </c>
    </row>
    <row r="619" spans="1:18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1034</v>
      </c>
      <c r="H619" s="99">
        <v>5031</v>
      </c>
      <c r="I619" s="97">
        <v>4</v>
      </c>
      <c r="J619" s="100">
        <f>หนองคาย!F37</f>
        <v>205581.69</v>
      </c>
      <c r="K619" s="101">
        <f>หนองคาย!AI37</f>
        <v>475113.22</v>
      </c>
      <c r="L619" s="102">
        <f>หนองคาย!AJ37</f>
        <v>218524.25</v>
      </c>
      <c r="M619" s="102">
        <f>หนองคาย!AK37</f>
        <v>285545.22000000003</v>
      </c>
      <c r="N619" s="98"/>
      <c r="O619" s="98"/>
      <c r="P619" s="98"/>
      <c r="Q619" s="90">
        <f t="shared" si="21"/>
        <v>-67020.97000000003</v>
      </c>
      <c r="R619" s="91">
        <f t="shared" si="22"/>
        <v>43.435549592526336</v>
      </c>
    </row>
    <row r="620" spans="1:18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1035</v>
      </c>
      <c r="H620" s="99">
        <v>4636</v>
      </c>
      <c r="I620" s="97">
        <v>4</v>
      </c>
      <c r="J620" s="100">
        <f>หนองคาย!F38</f>
        <v>395612.8</v>
      </c>
      <c r="K620" s="101">
        <f>หนองคาย!AI38</f>
        <v>686354.22000000009</v>
      </c>
      <c r="L620" s="102">
        <f>หนองคาย!AJ38</f>
        <v>874262.29</v>
      </c>
      <c r="M620" s="102">
        <f>หนองคาย!AK38</f>
        <v>914941.35</v>
      </c>
      <c r="N620" s="98"/>
      <c r="O620" s="98"/>
      <c r="P620" s="98"/>
      <c r="Q620" s="90">
        <f t="shared" si="21"/>
        <v>-40679.059999999939</v>
      </c>
      <c r="R620" s="91">
        <f t="shared" si="22"/>
        <v>188.58116695427094</v>
      </c>
    </row>
    <row r="621" spans="1:18" s="109" customFormat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7257068.9800000004</v>
      </c>
      <c r="K621" s="106">
        <f>SUM(K610:K620)</f>
        <v>10295281.450000001</v>
      </c>
      <c r="L621" s="106">
        <f>SUM(L610:L620)</f>
        <v>5245878.9700000007</v>
      </c>
      <c r="M621" s="106">
        <f>SUM(M610:M620)</f>
        <v>6176002.2199999988</v>
      </c>
      <c r="N621" s="104">
        <v>10</v>
      </c>
      <c r="O621" s="104">
        <v>10</v>
      </c>
      <c r="P621" s="104">
        <f>N621-O621</f>
        <v>0</v>
      </c>
      <c r="Q621" s="107">
        <f t="shared" si="21"/>
        <v>-930123.24999999814</v>
      </c>
      <c r="R621" s="108">
        <f>L621/H621</f>
        <v>109.58136217413103</v>
      </c>
    </row>
    <row r="622" spans="1:18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1036</v>
      </c>
      <c r="H623" s="99">
        <v>3034</v>
      </c>
      <c r="I623" s="97">
        <v>3</v>
      </c>
      <c r="J623" s="100">
        <f>หนองคาย!F39</f>
        <v>1569809.47</v>
      </c>
      <c r="K623" s="101">
        <f>หนองคาย!AI39</f>
        <v>1655097.52</v>
      </c>
      <c r="L623" s="102">
        <f>หนองคาย!AJ39</f>
        <v>1289233.1299999999</v>
      </c>
      <c r="M623" s="102">
        <f>หนองคาย!AK39</f>
        <v>734776.23</v>
      </c>
      <c r="N623" s="98"/>
      <c r="O623" s="98"/>
      <c r="P623" s="98"/>
      <c r="Q623" s="90">
        <f t="shared" si="21"/>
        <v>554456.89999999991</v>
      </c>
      <c r="R623" s="91">
        <f t="shared" si="22"/>
        <v>424.92852010547131</v>
      </c>
    </row>
    <row r="624" spans="1:18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1037</v>
      </c>
      <c r="H624" s="99">
        <v>3694</v>
      </c>
      <c r="I624" s="97">
        <v>3</v>
      </c>
      <c r="J624" s="100">
        <f>หนองคาย!F40</f>
        <v>527612.18999999994</v>
      </c>
      <c r="K624" s="101">
        <f>หนองคาย!AI40</f>
        <v>457416.24999999988</v>
      </c>
      <c r="L624" s="102">
        <f>หนองคาย!AJ40</f>
        <v>921053.04</v>
      </c>
      <c r="M624" s="102">
        <f>หนองคาย!AK40</f>
        <v>559870.02</v>
      </c>
      <c r="N624" s="98"/>
      <c r="O624" s="98"/>
      <c r="P624" s="98"/>
      <c r="Q624" s="90">
        <f t="shared" si="21"/>
        <v>361183.02</v>
      </c>
      <c r="R624" s="91">
        <f t="shared" si="22"/>
        <v>249.33758527341635</v>
      </c>
    </row>
    <row r="625" spans="1:18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1038</v>
      </c>
      <c r="H625" s="99">
        <v>2850</v>
      </c>
      <c r="I625" s="97">
        <v>2</v>
      </c>
      <c r="J625" s="100">
        <f>หนองคาย!F41</f>
        <v>847339.55</v>
      </c>
      <c r="K625" s="101">
        <f>หนองคาย!AI41</f>
        <v>901445.55000000016</v>
      </c>
      <c r="L625" s="102">
        <f>หนองคาย!AJ41</f>
        <v>813948.74</v>
      </c>
      <c r="M625" s="102">
        <f>หนองคาย!AK41</f>
        <v>613064.03999999992</v>
      </c>
      <c r="N625" s="98"/>
      <c r="O625" s="98"/>
      <c r="P625" s="98"/>
      <c r="Q625" s="90">
        <f t="shared" si="21"/>
        <v>200884.70000000007</v>
      </c>
      <c r="R625" s="91">
        <f t="shared" si="22"/>
        <v>285.59604912280702</v>
      </c>
    </row>
    <row r="626" spans="1:18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1039</v>
      </c>
      <c r="H626" s="99">
        <v>3886</v>
      </c>
      <c r="I626" s="97">
        <v>3</v>
      </c>
      <c r="J626" s="100">
        <f>หนองคาย!F42</f>
        <v>1808186.41</v>
      </c>
      <c r="K626" s="101">
        <f>หนองคาย!AI42</f>
        <v>1898150.9199999997</v>
      </c>
      <c r="L626" s="102">
        <f>หนองคาย!AJ42</f>
        <v>1108901.9099999999</v>
      </c>
      <c r="M626" s="102">
        <f>หนองคาย!AK42</f>
        <v>1545283.06</v>
      </c>
      <c r="N626" s="98"/>
      <c r="O626" s="98"/>
      <c r="P626" s="98"/>
      <c r="Q626" s="90">
        <f t="shared" si="21"/>
        <v>-436381.15000000014</v>
      </c>
      <c r="R626" s="91">
        <f t="shared" si="22"/>
        <v>285.35818579516211</v>
      </c>
    </row>
    <row r="627" spans="1:18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1040</v>
      </c>
      <c r="H627" s="99">
        <v>4695</v>
      </c>
      <c r="I627" s="97">
        <v>4</v>
      </c>
      <c r="J627" s="100">
        <f>หนองคาย!F43</f>
        <v>1357551.4</v>
      </c>
      <c r="K627" s="101">
        <f>หนองคาย!AI43</f>
        <v>1387034.19</v>
      </c>
      <c r="L627" s="102">
        <f>หนองคาย!AJ43</f>
        <v>1089664.3</v>
      </c>
      <c r="M627" s="102">
        <f>หนองคาย!AK43</f>
        <v>689681.22</v>
      </c>
      <c r="N627" s="98"/>
      <c r="O627" s="98"/>
      <c r="P627" s="98"/>
      <c r="Q627" s="90">
        <f t="shared" si="21"/>
        <v>399983.08000000007</v>
      </c>
      <c r="R627" s="91">
        <f t="shared" si="22"/>
        <v>232.09037273695421</v>
      </c>
    </row>
    <row r="628" spans="1:18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1041</v>
      </c>
      <c r="H628" s="99">
        <v>2848</v>
      </c>
      <c r="I628" s="97">
        <v>2</v>
      </c>
      <c r="J628" s="100">
        <f>หนองคาย!F44</f>
        <v>494632.92</v>
      </c>
      <c r="K628" s="101">
        <f>หนองคาย!AI44</f>
        <v>522651.53</v>
      </c>
      <c r="L628" s="102">
        <f>หนองคาย!AJ44</f>
        <v>1414283.36</v>
      </c>
      <c r="M628" s="102">
        <f>หนองคาย!AK44</f>
        <v>419751.61</v>
      </c>
      <c r="N628" s="98"/>
      <c r="O628" s="98"/>
      <c r="P628" s="98"/>
      <c r="Q628" s="90">
        <f t="shared" si="21"/>
        <v>994531.75000000012</v>
      </c>
      <c r="R628" s="91">
        <f t="shared" si="22"/>
        <v>496.58825842696632</v>
      </c>
    </row>
    <row r="629" spans="1:18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1042</v>
      </c>
      <c r="H629" s="99">
        <v>4044</v>
      </c>
      <c r="I629" s="97">
        <v>3</v>
      </c>
      <c r="J629" s="100">
        <f>หนองคาย!F45</f>
        <v>832170.28</v>
      </c>
      <c r="K629" s="101">
        <f>หนองคาย!AI45</f>
        <v>835123.64000000013</v>
      </c>
      <c r="L629" s="102">
        <f>หนองคาย!AJ45</f>
        <v>746807.49</v>
      </c>
      <c r="M629" s="102">
        <f>หนองคาย!AK45</f>
        <v>377709.39</v>
      </c>
      <c r="N629" s="98"/>
      <c r="O629" s="98"/>
      <c r="P629" s="98"/>
      <c r="Q629" s="90">
        <f t="shared" si="21"/>
        <v>369098.1</v>
      </c>
      <c r="R629" s="91">
        <f t="shared" si="22"/>
        <v>184.67049703264095</v>
      </c>
    </row>
    <row r="630" spans="1:18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1043</v>
      </c>
      <c r="H630" s="99">
        <v>5108</v>
      </c>
      <c r="I630" s="97">
        <v>4</v>
      </c>
      <c r="J630" s="100">
        <f>หนองคาย!F46</f>
        <v>129474.69</v>
      </c>
      <c r="K630" s="101">
        <f>หนองคาย!AI46</f>
        <v>314251.66999999993</v>
      </c>
      <c r="L630" s="102">
        <f>หนองคาย!AJ46</f>
        <v>258957.25</v>
      </c>
      <c r="M630" s="102">
        <f>หนองคาย!AK46</f>
        <v>371155.22000000003</v>
      </c>
      <c r="N630" s="98"/>
      <c r="O630" s="98"/>
      <c r="P630" s="98"/>
      <c r="Q630" s="90">
        <f t="shared" si="21"/>
        <v>-112197.97000000003</v>
      </c>
      <c r="R630" s="91">
        <f t="shared" si="22"/>
        <v>50.696407595927958</v>
      </c>
    </row>
    <row r="631" spans="1:18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1044</v>
      </c>
      <c r="H631" s="99">
        <v>5899</v>
      </c>
      <c r="I631" s="97">
        <v>4</v>
      </c>
      <c r="J631" s="100">
        <f>หนองคาย!F47</f>
        <v>564841.51</v>
      </c>
      <c r="K631" s="101">
        <f>หนองคาย!AI47</f>
        <v>585389.57000000007</v>
      </c>
      <c r="L631" s="102">
        <f>หนองคาย!AJ47</f>
        <v>1126597.1800000002</v>
      </c>
      <c r="M631" s="102">
        <f>หนองคาย!AK47</f>
        <v>787673.23</v>
      </c>
      <c r="N631" s="98"/>
      <c r="O631" s="98"/>
      <c r="P631" s="98"/>
      <c r="Q631" s="90">
        <f t="shared" si="21"/>
        <v>338923.95000000019</v>
      </c>
      <c r="R631" s="91">
        <f t="shared" si="22"/>
        <v>190.98104424478728</v>
      </c>
    </row>
    <row r="632" spans="1:18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1045</v>
      </c>
      <c r="H632" s="99">
        <v>2499</v>
      </c>
      <c r="I632" s="97">
        <v>2</v>
      </c>
      <c r="J632" s="100">
        <f>หนองคาย!F48</f>
        <v>552464.68999999994</v>
      </c>
      <c r="K632" s="101">
        <f>หนองคาย!AI48</f>
        <v>561973.22</v>
      </c>
      <c r="L632" s="102">
        <f>หนองคาย!AJ48</f>
        <v>679127.62</v>
      </c>
      <c r="M632" s="102">
        <f>หนองคาย!AK48</f>
        <v>498346.17</v>
      </c>
      <c r="N632" s="98"/>
      <c r="O632" s="98"/>
      <c r="P632" s="98"/>
      <c r="Q632" s="90">
        <f t="shared" si="21"/>
        <v>180781.45</v>
      </c>
      <c r="R632" s="91">
        <f t="shared" si="22"/>
        <v>271.75975190076031</v>
      </c>
    </row>
    <row r="633" spans="1:18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1046</v>
      </c>
      <c r="H633" s="99">
        <v>5714</v>
      </c>
      <c r="I633" s="97">
        <v>4</v>
      </c>
      <c r="J633" s="100">
        <f>หนองคาย!F49</f>
        <v>1213157.27</v>
      </c>
      <c r="K633" s="101">
        <f>หนองคาย!AI49</f>
        <v>1315021.8299999998</v>
      </c>
      <c r="L633" s="102">
        <f>หนองคาย!AJ49</f>
        <v>1354472.4100000001</v>
      </c>
      <c r="M633" s="102">
        <f>หนองคาย!AK49</f>
        <v>717911.8</v>
      </c>
      <c r="N633" s="98"/>
      <c r="O633" s="98"/>
      <c r="P633" s="98"/>
      <c r="Q633" s="90">
        <f t="shared" si="21"/>
        <v>636560.6100000001</v>
      </c>
      <c r="R633" s="91">
        <f t="shared" si="22"/>
        <v>237.04452397619883</v>
      </c>
    </row>
    <row r="634" spans="1:18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1047</v>
      </c>
      <c r="H634" s="99">
        <v>3580</v>
      </c>
      <c r="I634" s="97">
        <v>3</v>
      </c>
      <c r="J634" s="100">
        <f>หนองคาย!F50</f>
        <v>679566.35</v>
      </c>
      <c r="K634" s="101">
        <f>หนองคาย!AI50</f>
        <v>752012.5</v>
      </c>
      <c r="L634" s="102">
        <f>หนองคาย!AJ50</f>
        <v>844212.47</v>
      </c>
      <c r="M634" s="102">
        <f>หนองคาย!AK50</f>
        <v>486435.87</v>
      </c>
      <c r="N634" s="98"/>
      <c r="O634" s="98"/>
      <c r="P634" s="98"/>
      <c r="Q634" s="90">
        <f t="shared" si="21"/>
        <v>357776.6</v>
      </c>
      <c r="R634" s="91">
        <f t="shared" si="22"/>
        <v>235.81353910614524</v>
      </c>
    </row>
    <row r="635" spans="1:18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1048</v>
      </c>
      <c r="H635" s="99">
        <v>3821</v>
      </c>
      <c r="I635" s="97">
        <v>3</v>
      </c>
      <c r="J635" s="100">
        <f>หนองคาย!F51</f>
        <v>669692.22</v>
      </c>
      <c r="K635" s="101">
        <f>หนองคาย!AI51</f>
        <v>703574.27</v>
      </c>
      <c r="L635" s="102">
        <f>หนองคาย!AJ51</f>
        <v>733725.74</v>
      </c>
      <c r="M635" s="102">
        <f>หนองคาย!AK51</f>
        <v>405479.37</v>
      </c>
      <c r="N635" s="98"/>
      <c r="O635" s="98"/>
      <c r="P635" s="98"/>
      <c r="Q635" s="90">
        <f t="shared" si="21"/>
        <v>328246.37</v>
      </c>
      <c r="R635" s="91">
        <f t="shared" si="22"/>
        <v>192.02453284480501</v>
      </c>
    </row>
    <row r="636" spans="1:18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1049</v>
      </c>
      <c r="H636" s="99">
        <v>4273</v>
      </c>
      <c r="I636" s="97">
        <v>3</v>
      </c>
      <c r="J636" s="100">
        <f>หนองคาย!F52</f>
        <v>650433.9</v>
      </c>
      <c r="K636" s="101">
        <f>หนองคาย!AI52</f>
        <v>721834.77</v>
      </c>
      <c r="L636" s="102">
        <f>หนองคาย!AJ52</f>
        <v>762798.61</v>
      </c>
      <c r="M636" s="102">
        <f>หนองคาย!AK52</f>
        <v>446004.09</v>
      </c>
      <c r="N636" s="98"/>
      <c r="O636" s="98"/>
      <c r="P636" s="98"/>
      <c r="Q636" s="90">
        <f t="shared" si="21"/>
        <v>316794.51999999996</v>
      </c>
      <c r="R636" s="91">
        <f t="shared" si="22"/>
        <v>178.51593962087526</v>
      </c>
    </row>
    <row r="637" spans="1:18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1050</v>
      </c>
      <c r="H637" s="99">
        <v>2633</v>
      </c>
      <c r="I637" s="97">
        <v>2</v>
      </c>
      <c r="J637" s="100">
        <f>หนองคาย!F53</f>
        <v>925416.97</v>
      </c>
      <c r="K637" s="101">
        <f>หนองคาย!AI53</f>
        <v>1049416.26</v>
      </c>
      <c r="L637" s="102">
        <f>หนองคาย!AJ53</f>
        <v>847826.41</v>
      </c>
      <c r="M637" s="102">
        <f>หนองคาย!AK53</f>
        <v>559756.52</v>
      </c>
      <c r="N637" s="98"/>
      <c r="O637" s="98"/>
      <c r="P637" s="98"/>
      <c r="Q637" s="90">
        <f t="shared" si="21"/>
        <v>288069.89</v>
      </c>
      <c r="R637" s="91">
        <f t="shared" si="22"/>
        <v>322.00015571591342</v>
      </c>
    </row>
    <row r="638" spans="1:18" s="109" customFormat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12822349.82</v>
      </c>
      <c r="K638" s="106">
        <f>SUM(K622:K637)</f>
        <v>13660393.689999999</v>
      </c>
      <c r="L638" s="106">
        <f>SUM(L622:L637)</f>
        <v>13991609.66</v>
      </c>
      <c r="M638" s="106">
        <f>SUM(M622:M637)</f>
        <v>9212897.8399999999</v>
      </c>
      <c r="N638" s="104">
        <v>15</v>
      </c>
      <c r="O638" s="104">
        <v>15</v>
      </c>
      <c r="P638" s="104">
        <f>N638-O638</f>
        <v>0</v>
      </c>
      <c r="Q638" s="107">
        <f t="shared" si="21"/>
        <v>4778711.82</v>
      </c>
      <c r="R638" s="108">
        <f>L638/H638</f>
        <v>238.85434224452865</v>
      </c>
    </row>
    <row r="639" spans="1:18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1051</v>
      </c>
      <c r="H640" s="113">
        <v>2413</v>
      </c>
      <c r="I640" s="111">
        <v>2</v>
      </c>
      <c r="J640" s="100">
        <f>หนองคาย!F54</f>
        <v>172442.51</v>
      </c>
      <c r="K640" s="114">
        <f>หนองคาย!AI54</f>
        <v>222361.84000000003</v>
      </c>
      <c r="L640" s="102">
        <f>หนองคาย!AJ54</f>
        <v>338713.83999999997</v>
      </c>
      <c r="M640" s="102">
        <f>หนองคาย!AK54</f>
        <v>505616.19</v>
      </c>
      <c r="N640" s="112"/>
      <c r="O640" s="112"/>
      <c r="P640" s="112"/>
      <c r="Q640" s="90">
        <f t="shared" si="21"/>
        <v>-166902.35000000003</v>
      </c>
      <c r="R640" s="91">
        <f t="shared" si="22"/>
        <v>140.3704268545379</v>
      </c>
    </row>
    <row r="641" spans="1:18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1052</v>
      </c>
      <c r="H641" s="99">
        <v>2055</v>
      </c>
      <c r="I641" s="97">
        <v>2</v>
      </c>
      <c r="J641" s="100">
        <f>หนองคาย!F55</f>
        <v>117372.35</v>
      </c>
      <c r="K641" s="114">
        <f>หนองคาย!AI55</f>
        <v>184970.50999999998</v>
      </c>
      <c r="L641" s="102">
        <f>หนองคาย!AJ55</f>
        <v>468481.91000000003</v>
      </c>
      <c r="M641" s="102">
        <f>หนองคาย!AK55</f>
        <v>585252.61</v>
      </c>
      <c r="N641" s="98"/>
      <c r="O641" s="98"/>
      <c r="P641" s="98"/>
      <c r="Q641" s="90">
        <f t="shared" si="21"/>
        <v>-116770.69999999995</v>
      </c>
      <c r="R641" s="91">
        <f t="shared" si="22"/>
        <v>227.97173236009735</v>
      </c>
    </row>
    <row r="642" spans="1:18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1053</v>
      </c>
      <c r="H642" s="99">
        <v>3420</v>
      </c>
      <c r="I642" s="97">
        <v>3</v>
      </c>
      <c r="J642" s="100">
        <f>หนองคาย!F56</f>
        <v>492632.47</v>
      </c>
      <c r="K642" s="114">
        <f>หนองคาย!AI56</f>
        <v>531175.64</v>
      </c>
      <c r="L642" s="102">
        <f>หนองคาย!AJ56</f>
        <v>446846.69999999995</v>
      </c>
      <c r="M642" s="102">
        <f>หนองคาย!AK56</f>
        <v>506245.17000000004</v>
      </c>
      <c r="N642" s="98"/>
      <c r="O642" s="98"/>
      <c r="P642" s="98"/>
      <c r="Q642" s="90">
        <f t="shared" si="21"/>
        <v>-59398.470000000088</v>
      </c>
      <c r="R642" s="91">
        <f t="shared" si="22"/>
        <v>130.65692982456139</v>
      </c>
    </row>
    <row r="643" spans="1:18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1054</v>
      </c>
      <c r="H643" s="99">
        <v>2566</v>
      </c>
      <c r="I643" s="97">
        <v>2</v>
      </c>
      <c r="J643" s="100">
        <f>หนองคาย!F57</f>
        <v>565636.62</v>
      </c>
      <c r="K643" s="114">
        <f>หนองคาย!AI57</f>
        <v>609040.07999999996</v>
      </c>
      <c r="L643" s="102">
        <f>หนองคาย!AJ57</f>
        <v>480249.02</v>
      </c>
      <c r="M643" s="102">
        <f>หนองคาย!AK57</f>
        <v>640390.80000000005</v>
      </c>
      <c r="N643" s="98"/>
      <c r="O643" s="98"/>
      <c r="P643" s="98"/>
      <c r="Q643" s="90">
        <f t="shared" si="21"/>
        <v>-160141.78000000003</v>
      </c>
      <c r="R643" s="91">
        <f t="shared" si="22"/>
        <v>187.15862042088855</v>
      </c>
    </row>
    <row r="644" spans="1:18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1055</v>
      </c>
      <c r="H644" s="99">
        <v>951</v>
      </c>
      <c r="I644" s="97">
        <v>1</v>
      </c>
      <c r="J644" s="100">
        <f>หนองคาย!F58</f>
        <v>90479.86</v>
      </c>
      <c r="K644" s="114">
        <f>หนองคาย!AI58</f>
        <v>129207.48000000003</v>
      </c>
      <c r="L644" s="102">
        <f>หนองคาย!AJ58</f>
        <v>273385.44</v>
      </c>
      <c r="M644" s="102">
        <f>หนองคาย!AK58</f>
        <v>417333.05</v>
      </c>
      <c r="N644" s="98"/>
      <c r="O644" s="98"/>
      <c r="P644" s="98"/>
      <c r="Q644" s="90">
        <f t="shared" si="21"/>
        <v>-143947.60999999999</v>
      </c>
      <c r="R644" s="91">
        <f t="shared" si="22"/>
        <v>287.47154574132492</v>
      </c>
    </row>
    <row r="645" spans="1:18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1056</v>
      </c>
      <c r="H645" s="99">
        <v>2045</v>
      </c>
      <c r="I645" s="97">
        <v>2</v>
      </c>
      <c r="J645" s="100">
        <f>หนองคาย!F59</f>
        <v>958376.52</v>
      </c>
      <c r="K645" s="114">
        <f>หนองคาย!AI59</f>
        <v>985537.54</v>
      </c>
      <c r="L645" s="102">
        <f>หนองคาย!AJ59</f>
        <v>524400.5</v>
      </c>
      <c r="M645" s="102">
        <f>หนองคาย!AK59</f>
        <v>666351.44999999995</v>
      </c>
      <c r="N645" s="98"/>
      <c r="O645" s="98"/>
      <c r="P645" s="98"/>
      <c r="Q645" s="90">
        <f t="shared" si="21"/>
        <v>-141950.94999999995</v>
      </c>
      <c r="R645" s="91">
        <f t="shared" si="22"/>
        <v>256.43056234718824</v>
      </c>
    </row>
    <row r="646" spans="1:18" s="109" customFormat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2396940.33</v>
      </c>
      <c r="K646" s="106">
        <f>SUM(K639:K645)</f>
        <v>2662293.09</v>
      </c>
      <c r="L646" s="106">
        <f>SUM(L639:L645)</f>
        <v>2532077.41</v>
      </c>
      <c r="M646" s="106">
        <f>SUM(M639:M645)</f>
        <v>3321189.2700000005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-789111.86000000034</v>
      </c>
      <c r="R646" s="108">
        <f>L646/H646</f>
        <v>188.2585434944238</v>
      </c>
    </row>
    <row r="647" spans="1:18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1057</v>
      </c>
      <c r="H648" s="99">
        <v>3171</v>
      </c>
      <c r="I648" s="97">
        <v>3</v>
      </c>
      <c r="J648" s="100">
        <f>หนองคาย!F60</f>
        <v>71235.570000000007</v>
      </c>
      <c r="K648" s="101">
        <f>หนองคาย!AI60</f>
        <v>-105072.68</v>
      </c>
      <c r="L648" s="102">
        <f>หนองคาย!AJ60</f>
        <v>482703.83</v>
      </c>
      <c r="M648" s="102">
        <f>หนองคาย!AK60</f>
        <v>517228.85000000003</v>
      </c>
      <c r="N648" s="98"/>
      <c r="O648" s="98"/>
      <c r="P648" s="98"/>
      <c r="Q648" s="90">
        <f t="shared" si="24"/>
        <v>-34525.020000000019</v>
      </c>
      <c r="R648" s="91">
        <f t="shared" ref="R648:R709" si="25">L648/H648</f>
        <v>152.2244812362031</v>
      </c>
    </row>
    <row r="649" spans="1:18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1058</v>
      </c>
      <c r="H649" s="99">
        <v>4975</v>
      </c>
      <c r="I649" s="97">
        <v>4</v>
      </c>
      <c r="J649" s="100">
        <f>หนองคาย!F61</f>
        <v>632154.43999999994</v>
      </c>
      <c r="K649" s="101">
        <f>หนองคาย!AI61</f>
        <v>744990.49</v>
      </c>
      <c r="L649" s="102">
        <f>หนองคาย!AJ61</f>
        <v>670367.29</v>
      </c>
      <c r="M649" s="102">
        <f>หนองคาย!AK61</f>
        <v>752872.44</v>
      </c>
      <c r="N649" s="98"/>
      <c r="O649" s="98"/>
      <c r="P649" s="98"/>
      <c r="Q649" s="90">
        <f t="shared" si="24"/>
        <v>-82505.149999999907</v>
      </c>
      <c r="R649" s="91">
        <f t="shared" si="25"/>
        <v>134.74719396984926</v>
      </c>
    </row>
    <row r="650" spans="1:18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1059</v>
      </c>
      <c r="H650" s="99">
        <v>2674</v>
      </c>
      <c r="I650" s="97">
        <v>2</v>
      </c>
      <c r="J650" s="100">
        <f>หนองคาย!F62</f>
        <v>91594.6</v>
      </c>
      <c r="K650" s="101">
        <f>หนองคาย!AI62</f>
        <v>151293.49</v>
      </c>
      <c r="L650" s="102">
        <f>หนองคาย!AJ62</f>
        <v>481601</v>
      </c>
      <c r="M650" s="102">
        <f>หนองคาย!AK62</f>
        <v>298245.34000000003</v>
      </c>
      <c r="N650" s="98"/>
      <c r="O650" s="98"/>
      <c r="P650" s="98"/>
      <c r="Q650" s="90">
        <f t="shared" si="24"/>
        <v>183355.65999999997</v>
      </c>
      <c r="R650" s="91">
        <f t="shared" si="25"/>
        <v>180.10508601346297</v>
      </c>
    </row>
    <row r="651" spans="1:18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1060</v>
      </c>
      <c r="H651" s="99">
        <v>3165</v>
      </c>
      <c r="I651" s="97">
        <v>3</v>
      </c>
      <c r="J651" s="100">
        <f>หนองคาย!F63</f>
        <v>439453.56</v>
      </c>
      <c r="K651" s="101">
        <f>หนองคาย!AI63</f>
        <v>443765.13</v>
      </c>
      <c r="L651" s="102">
        <f>หนองคาย!AJ63</f>
        <v>457170.62</v>
      </c>
      <c r="M651" s="102">
        <f>หนองคาย!AK63</f>
        <v>580112.72</v>
      </c>
      <c r="N651" s="98"/>
      <c r="O651" s="98"/>
      <c r="P651" s="98"/>
      <c r="Q651" s="90">
        <f t="shared" si="24"/>
        <v>-122942.09999999998</v>
      </c>
      <c r="R651" s="91">
        <f t="shared" si="25"/>
        <v>144.44569352290679</v>
      </c>
    </row>
    <row r="652" spans="1:18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1061</v>
      </c>
      <c r="H652" s="99">
        <v>2202</v>
      </c>
      <c r="I652" s="97">
        <v>2</v>
      </c>
      <c r="J652" s="100">
        <f>หนองคาย!F64</f>
        <v>514602.87</v>
      </c>
      <c r="K652" s="101">
        <f>หนองคาย!AI64</f>
        <v>492215.62</v>
      </c>
      <c r="L652" s="102">
        <f>หนองคาย!AJ64</f>
        <v>349993.87</v>
      </c>
      <c r="M652" s="102">
        <f>หนองคาย!AK64</f>
        <v>752433.49</v>
      </c>
      <c r="N652" s="98"/>
      <c r="O652" s="98"/>
      <c r="P652" s="98"/>
      <c r="Q652" s="90">
        <f t="shared" si="24"/>
        <v>-402439.62</v>
      </c>
      <c r="R652" s="91">
        <f t="shared" si="25"/>
        <v>158.94362851952769</v>
      </c>
    </row>
    <row r="653" spans="1:18" s="109" customFormat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1749041.04</v>
      </c>
      <c r="K653" s="141">
        <f>SUM(K647:K652)</f>
        <v>1727192.0500000003</v>
      </c>
      <c r="L653" s="106">
        <f>SUM(L647:L652)</f>
        <v>2441836.6100000003</v>
      </c>
      <c r="M653" s="106">
        <f>SUM(M647:M652)</f>
        <v>2900892.84</v>
      </c>
      <c r="N653" s="104">
        <v>5</v>
      </c>
      <c r="O653" s="104">
        <v>5</v>
      </c>
      <c r="P653" s="104">
        <f>N653-O653</f>
        <v>0</v>
      </c>
      <c r="Q653" s="107">
        <f t="shared" si="24"/>
        <v>-459056.22999999952</v>
      </c>
      <c r="R653" s="108">
        <f>L653/H653</f>
        <v>150.85170877864957</v>
      </c>
    </row>
    <row r="654" spans="1:18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1062</v>
      </c>
      <c r="H655" s="99">
        <v>5571</v>
      </c>
      <c r="I655" s="97">
        <v>4</v>
      </c>
      <c r="J655" s="100">
        <f>หนองคาย!F65</f>
        <v>634870.32999999996</v>
      </c>
      <c r="K655" s="101">
        <f>หนองคาย!AI65</f>
        <v>758328.17999999993</v>
      </c>
      <c r="L655" s="102">
        <f>หนองคาย!AJ65</f>
        <v>647490.03</v>
      </c>
      <c r="M655" s="102">
        <f>หนองคาย!AK65</f>
        <v>676441.61</v>
      </c>
      <c r="N655" s="98"/>
      <c r="O655" s="98"/>
      <c r="P655" s="98"/>
      <c r="Q655" s="90">
        <f t="shared" si="24"/>
        <v>-28951.579999999958</v>
      </c>
      <c r="R655" s="91">
        <f t="shared" si="25"/>
        <v>116.22509962304794</v>
      </c>
    </row>
    <row r="656" spans="1:18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1063</v>
      </c>
      <c r="H656" s="99">
        <v>5124</v>
      </c>
      <c r="I656" s="97">
        <v>4</v>
      </c>
      <c r="J656" s="100">
        <f>หนองคาย!F66</f>
        <v>427977.76</v>
      </c>
      <c r="K656" s="101">
        <f>หนองคาย!AI66</f>
        <v>456883.29000000004</v>
      </c>
      <c r="L656" s="102">
        <f>หนองคาย!AJ66</f>
        <v>636992.03</v>
      </c>
      <c r="M656" s="102">
        <f>หนองคาย!AK66</f>
        <v>753931.22</v>
      </c>
      <c r="N656" s="98"/>
      <c r="O656" s="98"/>
      <c r="P656" s="98"/>
      <c r="Q656" s="90">
        <f t="shared" si="24"/>
        <v>-116939.18999999994</v>
      </c>
      <c r="R656" s="91">
        <f t="shared" si="25"/>
        <v>124.31538446526152</v>
      </c>
    </row>
    <row r="657" spans="1:18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1064</v>
      </c>
      <c r="H657" s="99">
        <v>7200</v>
      </c>
      <c r="I657" s="97">
        <v>5</v>
      </c>
      <c r="J657" s="100">
        <f>หนองคาย!F67</f>
        <v>839241.29</v>
      </c>
      <c r="K657" s="101">
        <f>หนองคาย!AI67</f>
        <v>880778.55</v>
      </c>
      <c r="L657" s="102">
        <f>หนองคาย!AJ67</f>
        <v>616769.74</v>
      </c>
      <c r="M657" s="102">
        <f>หนองคาย!AK67</f>
        <v>608317</v>
      </c>
      <c r="N657" s="98"/>
      <c r="O657" s="98"/>
      <c r="P657" s="98"/>
      <c r="Q657" s="90">
        <f t="shared" si="24"/>
        <v>8452.7399999999907</v>
      </c>
      <c r="R657" s="91">
        <f t="shared" si="25"/>
        <v>85.662463888888894</v>
      </c>
    </row>
    <row r="658" spans="1:18" s="109" customFormat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1902089.38</v>
      </c>
      <c r="K658" s="106">
        <f>SUM(K654:K657)</f>
        <v>2095990.02</v>
      </c>
      <c r="L658" s="106">
        <f>SUM(L654:L657)</f>
        <v>1901251.8</v>
      </c>
      <c r="M658" s="106">
        <f>SUM(M654:M657)</f>
        <v>2038689.83</v>
      </c>
      <c r="N658" s="104">
        <v>3</v>
      </c>
      <c r="O658" s="104">
        <v>3</v>
      </c>
      <c r="P658" s="104">
        <f>N658-O658</f>
        <v>0</v>
      </c>
      <c r="Q658" s="107">
        <f t="shared" si="24"/>
        <v>-137438.03000000003</v>
      </c>
      <c r="R658" s="108">
        <f>L658/H658</f>
        <v>106.2448616932104</v>
      </c>
    </row>
    <row r="659" spans="1:18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1065</v>
      </c>
      <c r="H660" s="99">
        <v>6642</v>
      </c>
      <c r="I660" s="97">
        <v>5</v>
      </c>
      <c r="J660" s="100">
        <f>หนองคาย!F68</f>
        <v>1937124.97</v>
      </c>
      <c r="K660" s="101">
        <f>หนองคาย!AI68</f>
        <v>1985526.45</v>
      </c>
      <c r="L660" s="102">
        <f>หนองคาย!AJ68</f>
        <v>1767164.01</v>
      </c>
      <c r="M660" s="102">
        <f>หนองคาย!AK68</f>
        <v>772407.86</v>
      </c>
      <c r="N660" s="98"/>
      <c r="O660" s="98"/>
      <c r="P660" s="98"/>
      <c r="Q660" s="90">
        <f t="shared" si="24"/>
        <v>994756.15</v>
      </c>
      <c r="R660" s="91">
        <f t="shared" si="25"/>
        <v>266.05901987353207</v>
      </c>
    </row>
    <row r="661" spans="1:18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1066</v>
      </c>
      <c r="H661" s="99">
        <v>3199</v>
      </c>
      <c r="I661" s="97">
        <v>3</v>
      </c>
      <c r="J661" s="100">
        <f>หนองคาย!F69</f>
        <v>401558.45</v>
      </c>
      <c r="K661" s="101">
        <f>หนองคาย!AI69</f>
        <v>465753.3</v>
      </c>
      <c r="L661" s="102">
        <f>หนองคาย!AJ69</f>
        <v>281199.15999999997</v>
      </c>
      <c r="M661" s="102">
        <f>หนองคาย!AK69</f>
        <v>401765.42</v>
      </c>
      <c r="N661" s="98"/>
      <c r="O661" s="98"/>
      <c r="P661" s="98"/>
      <c r="Q661" s="90">
        <f t="shared" si="24"/>
        <v>-120566.26000000001</v>
      </c>
      <c r="R661" s="91">
        <f t="shared" si="25"/>
        <v>87.902206939668645</v>
      </c>
    </row>
    <row r="662" spans="1:18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1067</v>
      </c>
      <c r="H662" s="99">
        <v>5644</v>
      </c>
      <c r="I662" s="97">
        <v>4</v>
      </c>
      <c r="J662" s="100">
        <f>หนองคาย!F70</f>
        <v>116061.17</v>
      </c>
      <c r="K662" s="101">
        <f>หนองคาย!AI70</f>
        <v>164443.93</v>
      </c>
      <c r="L662" s="102">
        <f>หนองคาย!AJ70</f>
        <v>614730.1</v>
      </c>
      <c r="M662" s="102">
        <f>หนองคาย!AK70</f>
        <v>843970.04</v>
      </c>
      <c r="N662" s="98"/>
      <c r="O662" s="98"/>
      <c r="P662" s="98"/>
      <c r="Q662" s="90">
        <f t="shared" si="24"/>
        <v>-229239.94000000006</v>
      </c>
      <c r="R662" s="91">
        <f t="shared" si="25"/>
        <v>108.91745216158752</v>
      </c>
    </row>
    <row r="663" spans="1:18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1068</v>
      </c>
      <c r="H663" s="99">
        <v>5464</v>
      </c>
      <c r="I663" s="97">
        <v>4</v>
      </c>
      <c r="J663" s="100">
        <f>หนองคาย!F71</f>
        <v>2755412.64</v>
      </c>
      <c r="K663" s="101">
        <f>หนองคาย!AI71</f>
        <v>2792067.89</v>
      </c>
      <c r="L663" s="102">
        <f>หนองคาย!AJ71</f>
        <v>1776447.44</v>
      </c>
      <c r="M663" s="102">
        <f>หนองคาย!AK71</f>
        <v>609800.0199999999</v>
      </c>
      <c r="N663" s="98"/>
      <c r="O663" s="98"/>
      <c r="P663" s="98"/>
      <c r="Q663" s="90">
        <f t="shared" si="24"/>
        <v>1166647.42</v>
      </c>
      <c r="R663" s="91">
        <f t="shared" si="25"/>
        <v>325.11849194729137</v>
      </c>
    </row>
    <row r="664" spans="1:18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1069</v>
      </c>
      <c r="H664" s="99">
        <v>10050</v>
      </c>
      <c r="I664" s="97">
        <v>5</v>
      </c>
      <c r="J664" s="100">
        <f>หนองคาย!F72</f>
        <v>940305.61</v>
      </c>
      <c r="K664" s="101">
        <f>หนองคาย!AI72</f>
        <v>950837.49</v>
      </c>
      <c r="L664" s="102">
        <f>หนองคาย!AJ72</f>
        <v>884637.27</v>
      </c>
      <c r="M664" s="102">
        <f>หนองคาย!AK72</f>
        <v>1222944.71</v>
      </c>
      <c r="N664" s="98"/>
      <c r="O664" s="98"/>
      <c r="P664" s="98"/>
      <c r="Q664" s="90">
        <f t="shared" si="24"/>
        <v>-338307.43999999994</v>
      </c>
      <c r="R664" s="91">
        <f t="shared" si="25"/>
        <v>88.023608955223878</v>
      </c>
    </row>
    <row r="665" spans="1:18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1070</v>
      </c>
      <c r="H665" s="99">
        <v>2842</v>
      </c>
      <c r="I665" s="97">
        <v>2</v>
      </c>
      <c r="J665" s="100">
        <f>หนองคาย!F73</f>
        <v>724354.94</v>
      </c>
      <c r="K665" s="101">
        <f>หนองคาย!AI73</f>
        <v>749865.14999999991</v>
      </c>
      <c r="L665" s="102">
        <f>หนองคาย!AJ73</f>
        <v>341521.12</v>
      </c>
      <c r="M665" s="102">
        <f>หนองคาย!AK73</f>
        <v>419952.13</v>
      </c>
      <c r="N665" s="98"/>
      <c r="O665" s="98"/>
      <c r="P665" s="98"/>
      <c r="Q665" s="90">
        <f t="shared" si="24"/>
        <v>-78431.010000000009</v>
      </c>
      <c r="R665" s="91">
        <f t="shared" si="25"/>
        <v>120.16928923293455</v>
      </c>
    </row>
    <row r="666" spans="1:18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1071</v>
      </c>
      <c r="H666" s="99">
        <v>3136</v>
      </c>
      <c r="I666" s="97">
        <v>3</v>
      </c>
      <c r="J666" s="100">
        <f>หนองคาย!F74</f>
        <v>941725.38</v>
      </c>
      <c r="K666" s="101">
        <f>หนองคาย!AI74</f>
        <v>944857.83</v>
      </c>
      <c r="L666" s="102">
        <f>หนองคาย!AJ74</f>
        <v>1219990.99</v>
      </c>
      <c r="M666" s="102">
        <f>หนองคาย!AK74</f>
        <v>411845.66000000003</v>
      </c>
      <c r="N666" s="98"/>
      <c r="O666" s="98"/>
      <c r="P666" s="98"/>
      <c r="Q666" s="90">
        <f t="shared" si="24"/>
        <v>808145.33</v>
      </c>
      <c r="R666" s="91">
        <f t="shared" si="25"/>
        <v>389.02773915816329</v>
      </c>
    </row>
    <row r="667" spans="1:18" s="109" customFormat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7816543.1600000011</v>
      </c>
      <c r="K667" s="106">
        <f>SUM(K659:K666)</f>
        <v>8053352.040000001</v>
      </c>
      <c r="L667" s="106">
        <f>SUM(L659:L666)</f>
        <v>6885690.0900000008</v>
      </c>
      <c r="M667" s="106">
        <f>SUM(M659:M666)</f>
        <v>4682685.84</v>
      </c>
      <c r="N667" s="104">
        <v>7</v>
      </c>
      <c r="O667" s="104">
        <v>7</v>
      </c>
      <c r="P667" s="104">
        <f>N667-O667</f>
        <v>0</v>
      </c>
      <c r="Q667" s="107">
        <f t="shared" si="24"/>
        <v>2203004.2500000009</v>
      </c>
      <c r="R667" s="108">
        <f>L667/H667</f>
        <v>186.21548773561946</v>
      </c>
    </row>
    <row r="668" spans="1:18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1072</v>
      </c>
      <c r="H669" s="99">
        <v>5261</v>
      </c>
      <c r="I669" s="97">
        <v>4</v>
      </c>
      <c r="J669" s="100">
        <f>หนองคาย!F75</f>
        <v>745973.91</v>
      </c>
      <c r="K669" s="101">
        <f>หนองคาย!AI75</f>
        <v>818837.19000000006</v>
      </c>
      <c r="L669" s="102">
        <f>หนองคาย!AJ75</f>
        <v>987334.36</v>
      </c>
      <c r="M669" s="102">
        <f>หนองคาย!AK75</f>
        <v>625978.90999999992</v>
      </c>
      <c r="N669" s="98"/>
      <c r="O669" s="98"/>
      <c r="P669" s="98"/>
      <c r="Q669" s="90">
        <f t="shared" si="24"/>
        <v>361355.45000000007</v>
      </c>
      <c r="R669" s="91">
        <f t="shared" si="25"/>
        <v>187.67047329405057</v>
      </c>
    </row>
    <row r="670" spans="1:18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1073</v>
      </c>
      <c r="H670" s="99">
        <v>6578</v>
      </c>
      <c r="I670" s="97">
        <v>5</v>
      </c>
      <c r="J670" s="100">
        <f>หนองคาย!F76</f>
        <v>1264427.26</v>
      </c>
      <c r="K670" s="101">
        <f>หนองคาย!AI76</f>
        <v>1379844.64</v>
      </c>
      <c r="L670" s="102">
        <f>หนองคาย!AJ76</f>
        <v>1344055.3599999999</v>
      </c>
      <c r="M670" s="102">
        <f>หนองคาย!AK76</f>
        <v>966860.43</v>
      </c>
      <c r="N670" s="98"/>
      <c r="O670" s="98"/>
      <c r="P670" s="98"/>
      <c r="Q670" s="90">
        <f t="shared" si="24"/>
        <v>377194.92999999982</v>
      </c>
      <c r="R670" s="91">
        <f t="shared" si="25"/>
        <v>204.32583764062022</v>
      </c>
    </row>
    <row r="671" spans="1:18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1074</v>
      </c>
      <c r="H671" s="99">
        <v>2647</v>
      </c>
      <c r="I671" s="97">
        <v>2</v>
      </c>
      <c r="J671" s="100">
        <f>หนองคาย!F77</f>
        <v>394403.28</v>
      </c>
      <c r="K671" s="101">
        <f>หนองคาย!AI77</f>
        <v>596166.91999999993</v>
      </c>
      <c r="L671" s="102">
        <f>หนองคาย!AJ77</f>
        <v>473187.51</v>
      </c>
      <c r="M671" s="102">
        <f>หนองคาย!AK77</f>
        <v>298514.13</v>
      </c>
      <c r="N671" s="98"/>
      <c r="O671" s="98"/>
      <c r="P671" s="98"/>
      <c r="Q671" s="90">
        <f t="shared" si="24"/>
        <v>174673.38</v>
      </c>
      <c r="R671" s="91">
        <f t="shared" si="25"/>
        <v>178.76369852663393</v>
      </c>
    </row>
    <row r="672" spans="1:18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1075</v>
      </c>
      <c r="H672" s="99">
        <v>5060</v>
      </c>
      <c r="I672" s="97">
        <v>4</v>
      </c>
      <c r="J672" s="100">
        <f>หนองคาย!F78</f>
        <v>429734.68</v>
      </c>
      <c r="K672" s="101">
        <f>หนองคาย!AI78</f>
        <v>628192.37</v>
      </c>
      <c r="L672" s="102">
        <f>หนองคาย!AJ78</f>
        <v>667681.89</v>
      </c>
      <c r="M672" s="102">
        <f>หนองคาย!AK78</f>
        <v>613883.73</v>
      </c>
      <c r="N672" s="98"/>
      <c r="O672" s="98"/>
      <c r="P672" s="98"/>
      <c r="Q672" s="90">
        <f t="shared" si="24"/>
        <v>53798.160000000033</v>
      </c>
      <c r="R672" s="91">
        <f t="shared" si="25"/>
        <v>131.95294268774703</v>
      </c>
    </row>
    <row r="673" spans="1:18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1076</v>
      </c>
      <c r="H673" s="99">
        <v>4419</v>
      </c>
      <c r="I673" s="97">
        <v>3</v>
      </c>
      <c r="J673" s="100">
        <f>หนองคาย!F79</f>
        <v>702103.71</v>
      </c>
      <c r="K673" s="101">
        <f>หนองคาย!AI79</f>
        <v>765664.24</v>
      </c>
      <c r="L673" s="102">
        <f>หนองคาย!AJ79</f>
        <v>545920.32000000007</v>
      </c>
      <c r="M673" s="102">
        <f>หนองคาย!AK79</f>
        <v>622177.41999999993</v>
      </c>
      <c r="N673" s="98"/>
      <c r="O673" s="98"/>
      <c r="P673" s="98"/>
      <c r="Q673" s="90">
        <f t="shared" si="24"/>
        <v>-76257.09999999986</v>
      </c>
      <c r="R673" s="91">
        <f t="shared" si="25"/>
        <v>123.5393346911066</v>
      </c>
    </row>
    <row r="674" spans="1:18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1077</v>
      </c>
      <c r="H674" s="99">
        <v>4269</v>
      </c>
      <c r="I674" s="97">
        <v>3</v>
      </c>
      <c r="J674" s="100">
        <f>หนองคาย!F80</f>
        <v>1141135.48</v>
      </c>
      <c r="K674" s="101">
        <f>หนองคาย!AI80</f>
        <v>1306969.3399999999</v>
      </c>
      <c r="L674" s="102">
        <f>หนองคาย!AJ80</f>
        <v>402553.27</v>
      </c>
      <c r="M674" s="102">
        <f>หนองคาย!AK80</f>
        <v>404548.89</v>
      </c>
      <c r="N674" s="98"/>
      <c r="O674" s="98"/>
      <c r="P674" s="98"/>
      <c r="Q674" s="90">
        <f t="shared" si="24"/>
        <v>-1995.6199999999953</v>
      </c>
      <c r="R674" s="91">
        <f t="shared" si="25"/>
        <v>94.296854064183648</v>
      </c>
    </row>
    <row r="675" spans="1:18" s="109" customFormat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4677778.32</v>
      </c>
      <c r="K675" s="106">
        <f>SUM(K668:K674)</f>
        <v>5495674.7000000002</v>
      </c>
      <c r="L675" s="106">
        <f>SUM(L668:L674)</f>
        <v>4420732.709999999</v>
      </c>
      <c r="M675" s="106">
        <f>SUM(M668:M674)</f>
        <v>3531963.51</v>
      </c>
      <c r="N675" s="104">
        <v>6</v>
      </c>
      <c r="O675" s="104">
        <v>6</v>
      </c>
      <c r="P675" s="104">
        <f>N675-O675</f>
        <v>0</v>
      </c>
      <c r="Q675" s="107">
        <f t="shared" si="24"/>
        <v>888769.19999999925</v>
      </c>
      <c r="R675" s="108">
        <f>L675/H675</f>
        <v>156.57479315718635</v>
      </c>
    </row>
    <row r="676" spans="1:18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1078</v>
      </c>
      <c r="H677" s="99">
        <v>1113</v>
      </c>
      <c r="I677" s="97">
        <v>1</v>
      </c>
      <c r="J677" s="100">
        <f>หนองคาย!F81</f>
        <v>185351.11</v>
      </c>
      <c r="K677" s="101">
        <f>หนองคาย!AI81</f>
        <v>194814.71999999997</v>
      </c>
      <c r="L677" s="102">
        <f>หนองคาย!AJ81</f>
        <v>289574.07</v>
      </c>
      <c r="M677" s="102">
        <f>หนองคาย!AK81</f>
        <v>314423.34000000003</v>
      </c>
      <c r="N677" s="98"/>
      <c r="O677" s="98"/>
      <c r="P677" s="98"/>
      <c r="Q677" s="90">
        <f t="shared" si="24"/>
        <v>-24849.270000000019</v>
      </c>
      <c r="R677" s="91">
        <f t="shared" si="25"/>
        <v>260.17436657681941</v>
      </c>
    </row>
    <row r="678" spans="1:18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1079</v>
      </c>
      <c r="H678" s="99">
        <v>1149</v>
      </c>
      <c r="I678" s="97">
        <v>1</v>
      </c>
      <c r="J678" s="100">
        <f>หนองคาย!F82</f>
        <v>596645.56000000006</v>
      </c>
      <c r="K678" s="101">
        <f>หนองคาย!AI82</f>
        <v>647034.46000000008</v>
      </c>
      <c r="L678" s="102">
        <f>หนองคาย!AJ82</f>
        <v>167109.06</v>
      </c>
      <c r="M678" s="102">
        <f>หนองคาย!AK82</f>
        <v>335505.34999999998</v>
      </c>
      <c r="N678" s="98"/>
      <c r="O678" s="98"/>
      <c r="P678" s="98"/>
      <c r="Q678" s="90">
        <f t="shared" si="24"/>
        <v>-168396.28999999998</v>
      </c>
      <c r="R678" s="91">
        <f t="shared" si="25"/>
        <v>145.43869451697128</v>
      </c>
    </row>
    <row r="679" spans="1:18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1080</v>
      </c>
      <c r="H679" s="99">
        <v>2337</v>
      </c>
      <c r="I679" s="97">
        <v>2</v>
      </c>
      <c r="J679" s="100">
        <f>หนองคาย!F83</f>
        <v>239518.23</v>
      </c>
      <c r="K679" s="101">
        <f>หนองคาย!AI83</f>
        <v>258013.03</v>
      </c>
      <c r="L679" s="102">
        <f>หนองคาย!AJ83</f>
        <v>398828.17</v>
      </c>
      <c r="M679" s="102">
        <f>หนองคาย!AK83</f>
        <v>424108.29</v>
      </c>
      <c r="N679" s="98"/>
      <c r="O679" s="98"/>
      <c r="P679" s="98"/>
      <c r="Q679" s="90">
        <f t="shared" si="24"/>
        <v>-25280.119999999995</v>
      </c>
      <c r="R679" s="91">
        <f t="shared" si="25"/>
        <v>170.65818142918272</v>
      </c>
    </row>
    <row r="680" spans="1:18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1081</v>
      </c>
      <c r="H680" s="99">
        <v>2469</v>
      </c>
      <c r="I680" s="97">
        <v>2</v>
      </c>
      <c r="J680" s="100">
        <f>หนองคาย!F84</f>
        <v>56238.43</v>
      </c>
      <c r="K680" s="101">
        <f>หนองคาย!AI84</f>
        <v>58213.23</v>
      </c>
      <c r="L680" s="102">
        <f>หนองคาย!AJ84</f>
        <v>446239.66000000003</v>
      </c>
      <c r="M680" s="102">
        <f>หนองคาย!AK84</f>
        <v>490248.85000000003</v>
      </c>
      <c r="N680" s="98"/>
      <c r="O680" s="98"/>
      <c r="P680" s="98"/>
      <c r="Q680" s="90">
        <f t="shared" si="24"/>
        <v>-44009.19</v>
      </c>
      <c r="R680" s="91">
        <f t="shared" si="25"/>
        <v>180.73700283515595</v>
      </c>
    </row>
    <row r="681" spans="1:18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1082</v>
      </c>
      <c r="H681" s="99">
        <v>3510</v>
      </c>
      <c r="I681" s="97">
        <v>3</v>
      </c>
      <c r="J681" s="100">
        <f>หนองคาย!F85</f>
        <v>241636.79</v>
      </c>
      <c r="K681" s="101">
        <f>หนองคาย!AI85</f>
        <v>264852.18</v>
      </c>
      <c r="L681" s="102">
        <f>หนองคาย!AJ85</f>
        <v>375754.19</v>
      </c>
      <c r="M681" s="102">
        <f>หนองคาย!AK85</f>
        <v>490065.66000000003</v>
      </c>
      <c r="N681" s="98"/>
      <c r="O681" s="98"/>
      <c r="P681" s="98"/>
      <c r="Q681" s="90">
        <f t="shared" si="24"/>
        <v>-114311.47000000003</v>
      </c>
      <c r="R681" s="91">
        <f t="shared" si="25"/>
        <v>107.05247578347578</v>
      </c>
    </row>
    <row r="682" spans="1:18" s="109" customFormat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1319390.1200000001</v>
      </c>
      <c r="K682" s="106">
        <f>SUM(K676:K681)</f>
        <v>1422927.6199999999</v>
      </c>
      <c r="L682" s="106">
        <f>SUM(L676:L681)</f>
        <v>1677505.15</v>
      </c>
      <c r="M682" s="106">
        <f>SUM(M676:M681)</f>
        <v>2054351.4900000002</v>
      </c>
      <c r="N682" s="104">
        <v>5</v>
      </c>
      <c r="O682" s="104">
        <v>5</v>
      </c>
      <c r="P682" s="104"/>
      <c r="Q682" s="107">
        <f t="shared" si="24"/>
        <v>-376846.34000000032</v>
      </c>
      <c r="R682" s="108">
        <f t="shared" si="25"/>
        <v>158.58434013991302</v>
      </c>
    </row>
    <row r="683" spans="1:18" s="109" customFormat="1" x14ac:dyDescent="0.7">
      <c r="A683" s="174"/>
      <c r="B683" s="175" t="s">
        <v>48</v>
      </c>
      <c r="C683" s="175" t="s">
        <v>48</v>
      </c>
      <c r="D683" s="175" t="s">
        <v>48</v>
      </c>
      <c r="E683" s="175" t="s">
        <v>48</v>
      </c>
      <c r="F683" s="175"/>
      <c r="G683" s="175" t="s">
        <v>446</v>
      </c>
      <c r="H683" s="176">
        <f>H609+H621+H638+H646+H653+H658+H667+H675+H682</f>
        <v>305792</v>
      </c>
      <c r="I683" s="174"/>
      <c r="J683" s="177">
        <f t="shared" ref="J683:O683" si="26">J609+J621+J638+J646+J653+J658+J667+J675+J682</f>
        <v>50261717.810000002</v>
      </c>
      <c r="K683" s="178">
        <f t="shared" si="26"/>
        <v>57217458.82</v>
      </c>
      <c r="L683" s="177">
        <f t="shared" si="26"/>
        <v>48351939.630000003</v>
      </c>
      <c r="M683" s="177">
        <f t="shared" si="26"/>
        <v>44356495.390000001</v>
      </c>
      <c r="N683" s="175">
        <f t="shared" si="26"/>
        <v>74</v>
      </c>
      <c r="O683" s="175">
        <f t="shared" si="26"/>
        <v>74</v>
      </c>
      <c r="P683" s="175">
        <f>N683-O683</f>
        <v>0</v>
      </c>
      <c r="Q683" s="107">
        <f t="shared" si="24"/>
        <v>3995444.2400000021</v>
      </c>
      <c r="R683" s="108">
        <f t="shared" si="25"/>
        <v>158.12035511066347</v>
      </c>
    </row>
    <row r="684" spans="1:18" ht="25.2" thickBot="1" x14ac:dyDescent="0.75">
      <c r="A684" s="179"/>
      <c r="B684" s="180"/>
      <c r="C684" s="180"/>
      <c r="D684" s="180"/>
      <c r="E684" s="376" t="s">
        <v>447</v>
      </c>
      <c r="F684" s="377"/>
      <c r="G684" s="378"/>
      <c r="H684" s="181"/>
      <c r="I684" s="179"/>
      <c r="J684" s="182">
        <f>J683/O683</f>
        <v>679212.40283783781</v>
      </c>
      <c r="K684" s="183">
        <f>K683/O683</f>
        <v>773208.90297297295</v>
      </c>
      <c r="L684" s="182">
        <f>L683/O683</f>
        <v>653404.58959459467</v>
      </c>
      <c r="M684" s="182">
        <f>M683/O683</f>
        <v>599412.09986486484</v>
      </c>
      <c r="N684" s="184"/>
      <c r="O684" s="184"/>
      <c r="P684" s="184"/>
      <c r="Q684" s="90">
        <f t="shared" si="24"/>
        <v>53992.48972972983</v>
      </c>
    </row>
    <row r="685" spans="1:18" ht="25.2" thickTop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1083</v>
      </c>
      <c r="H686" s="99">
        <v>5138</v>
      </c>
      <c r="I686" s="97">
        <v>4</v>
      </c>
      <c r="J686" s="100">
        <f>สกลนคร!F22</f>
        <v>531761.34</v>
      </c>
      <c r="K686" s="101">
        <f>สกลนคร!AG22</f>
        <v>1040095.61</v>
      </c>
      <c r="L686" s="102">
        <f>สกลนคร!AH22</f>
        <v>603124.51</v>
      </c>
      <c r="M686" s="102">
        <f>สกลนคร!AI22</f>
        <v>654006.02</v>
      </c>
      <c r="N686" s="98"/>
      <c r="O686" s="98"/>
      <c r="P686" s="98"/>
      <c r="Q686" s="90">
        <f t="shared" si="24"/>
        <v>-50881.510000000009</v>
      </c>
      <c r="R686" s="91">
        <f t="shared" si="25"/>
        <v>117.38507395873881</v>
      </c>
    </row>
    <row r="687" spans="1:18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1084</v>
      </c>
      <c r="H687" s="99">
        <v>3999</v>
      </c>
      <c r="I687" s="97">
        <v>3</v>
      </c>
      <c r="J687" s="100">
        <f>สกลนคร!F23</f>
        <v>318207.74</v>
      </c>
      <c r="K687" s="101">
        <f>สกลนคร!AG23</f>
        <v>523738.82999999996</v>
      </c>
      <c r="L687" s="102">
        <f>สกลนคร!AH23</f>
        <v>248592.8</v>
      </c>
      <c r="M687" s="102">
        <f>สกลนคร!AI23</f>
        <v>237574.45</v>
      </c>
      <c r="N687" s="98"/>
      <c r="O687" s="98"/>
      <c r="P687" s="98"/>
      <c r="Q687" s="90">
        <f t="shared" si="24"/>
        <v>11018.349999999977</v>
      </c>
      <c r="R687" s="91">
        <f t="shared" si="25"/>
        <v>62.163740935233804</v>
      </c>
    </row>
    <row r="688" spans="1:18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1085</v>
      </c>
      <c r="H688" s="99">
        <v>9129</v>
      </c>
      <c r="I688" s="97">
        <v>5</v>
      </c>
      <c r="J688" s="100">
        <f>สกลนคร!F24</f>
        <v>977562.32</v>
      </c>
      <c r="K688" s="101">
        <f>สกลนคร!AG24</f>
        <v>1811858.19</v>
      </c>
      <c r="L688" s="102">
        <f>สกลนคร!AH24</f>
        <v>995525.32000000007</v>
      </c>
      <c r="M688" s="102">
        <f>สกลนคร!AI24</f>
        <v>618717.47</v>
      </c>
      <c r="N688" s="98"/>
      <c r="O688" s="98"/>
      <c r="P688" s="98"/>
      <c r="Q688" s="90">
        <f t="shared" si="24"/>
        <v>376807.85000000009</v>
      </c>
      <c r="R688" s="91">
        <f t="shared" si="25"/>
        <v>109.05086208785191</v>
      </c>
    </row>
    <row r="689" spans="1:18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1086</v>
      </c>
      <c r="H689" s="99">
        <v>4195</v>
      </c>
      <c r="I689" s="97">
        <v>3</v>
      </c>
      <c r="J689" s="100">
        <f>สกลนคร!F25</f>
        <v>374782.62</v>
      </c>
      <c r="K689" s="101">
        <f>สกลนคร!AG25</f>
        <v>517112.36</v>
      </c>
      <c r="L689" s="102">
        <f>สกลนคร!AH25</f>
        <v>258259.91999999998</v>
      </c>
      <c r="M689" s="102">
        <f>สกลนคร!AI25</f>
        <v>340775.2</v>
      </c>
      <c r="N689" s="98"/>
      <c r="O689" s="98"/>
      <c r="P689" s="98"/>
      <c r="Q689" s="90">
        <f t="shared" si="24"/>
        <v>-82515.280000000028</v>
      </c>
      <c r="R689" s="91">
        <f t="shared" si="25"/>
        <v>61.56374731823599</v>
      </c>
    </row>
    <row r="690" spans="1:18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1087</v>
      </c>
      <c r="H690" s="99">
        <v>2134</v>
      </c>
      <c r="I690" s="97">
        <v>2</v>
      </c>
      <c r="J690" s="100">
        <f>สกลนคร!F26</f>
        <v>248602.28</v>
      </c>
      <c r="K690" s="101">
        <f>สกลนคร!AG26</f>
        <v>356858.51</v>
      </c>
      <c r="L690" s="102">
        <f>สกลนคร!AH26</f>
        <v>306213.93</v>
      </c>
      <c r="M690" s="102">
        <f>สกลนคร!AI26</f>
        <v>335950.36000000004</v>
      </c>
      <c r="N690" s="98"/>
      <c r="O690" s="98"/>
      <c r="P690" s="98"/>
      <c r="Q690" s="90">
        <f t="shared" si="24"/>
        <v>-29736.430000000051</v>
      </c>
      <c r="R690" s="91">
        <f t="shared" si="25"/>
        <v>143.49293814432988</v>
      </c>
    </row>
    <row r="691" spans="1:18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1088</v>
      </c>
      <c r="H691" s="99">
        <v>4917</v>
      </c>
      <c r="I691" s="97">
        <v>4</v>
      </c>
      <c r="J691" s="100">
        <f>สกลนคร!F27</f>
        <v>658624.85</v>
      </c>
      <c r="K691" s="101">
        <f>สกลนคร!AG27</f>
        <v>897648.00999999989</v>
      </c>
      <c r="L691" s="102">
        <f>สกลนคร!AH27</f>
        <v>521115.23</v>
      </c>
      <c r="M691" s="102">
        <f>สกลนคร!AI27</f>
        <v>463456.66000000003</v>
      </c>
      <c r="N691" s="98"/>
      <c r="O691" s="98"/>
      <c r="P691" s="98"/>
      <c r="Q691" s="90">
        <f t="shared" si="24"/>
        <v>57658.569999999949</v>
      </c>
      <c r="R691" s="91">
        <f t="shared" si="25"/>
        <v>105.98235306080943</v>
      </c>
    </row>
    <row r="692" spans="1:18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1089</v>
      </c>
      <c r="H692" s="99">
        <v>5095</v>
      </c>
      <c r="I692" s="97">
        <v>4</v>
      </c>
      <c r="J692" s="100">
        <f>สกลนคร!F28</f>
        <v>415805.79</v>
      </c>
      <c r="K692" s="101">
        <f>สกลนคร!AG28</f>
        <v>641390.28</v>
      </c>
      <c r="L692" s="102">
        <f>สกลนคร!AH28</f>
        <v>208094.28999999998</v>
      </c>
      <c r="M692" s="102">
        <f>สกลนคร!AI28</f>
        <v>291036.27</v>
      </c>
      <c r="N692" s="98"/>
      <c r="O692" s="98"/>
      <c r="P692" s="98"/>
      <c r="Q692" s="90">
        <f t="shared" si="24"/>
        <v>-82941.98000000004</v>
      </c>
      <c r="R692" s="91">
        <f t="shared" si="25"/>
        <v>40.842843964671239</v>
      </c>
    </row>
    <row r="693" spans="1:18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1090</v>
      </c>
      <c r="H693" s="99">
        <v>7253</v>
      </c>
      <c r="I693" s="97">
        <v>5</v>
      </c>
      <c r="J693" s="100">
        <f>สกลนคร!F29</f>
        <v>653097.43999999994</v>
      </c>
      <c r="K693" s="101">
        <f>สกลนคร!AG29</f>
        <v>846749.00999999989</v>
      </c>
      <c r="L693" s="102">
        <f>สกลนคร!AH29</f>
        <v>2192136.63</v>
      </c>
      <c r="M693" s="102">
        <f>สกลนคร!AI29</f>
        <v>2242421.15</v>
      </c>
      <c r="N693" s="98"/>
      <c r="O693" s="98"/>
      <c r="P693" s="98"/>
      <c r="Q693" s="90">
        <f t="shared" si="24"/>
        <v>-50284.520000000019</v>
      </c>
      <c r="R693" s="91">
        <f t="shared" si="25"/>
        <v>302.2386088515097</v>
      </c>
    </row>
    <row r="694" spans="1:18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1091</v>
      </c>
      <c r="H694" s="99">
        <v>8018</v>
      </c>
      <c r="I694" s="97">
        <v>5</v>
      </c>
      <c r="J694" s="100">
        <f>สกลนคร!F30</f>
        <v>1247147.3600000001</v>
      </c>
      <c r="K694" s="101">
        <f>สกลนคร!AG30</f>
        <v>2087740.12</v>
      </c>
      <c r="L694" s="102">
        <f>สกลนคร!AH30</f>
        <v>1088247.93</v>
      </c>
      <c r="M694" s="102">
        <f>สกลนคร!AI30</f>
        <v>1269488.54</v>
      </c>
      <c r="N694" s="98"/>
      <c r="O694" s="98"/>
      <c r="P694" s="98"/>
      <c r="Q694" s="90">
        <f t="shared" si="24"/>
        <v>-181240.6100000001</v>
      </c>
      <c r="R694" s="91">
        <f t="shared" si="25"/>
        <v>135.72560863058118</v>
      </c>
    </row>
    <row r="695" spans="1:18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1092</v>
      </c>
      <c r="H695" s="99">
        <v>3577</v>
      </c>
      <c r="I695" s="97">
        <v>3</v>
      </c>
      <c r="J695" s="100">
        <f>สกลนคร!F31</f>
        <v>529665.54</v>
      </c>
      <c r="K695" s="101">
        <f>สกลนคร!AG31</f>
        <v>1103494.6200000001</v>
      </c>
      <c r="L695" s="102">
        <f>สกลนคร!AH31</f>
        <v>382687.56</v>
      </c>
      <c r="M695" s="102">
        <f>สกลนคร!AI31</f>
        <v>437561.35</v>
      </c>
      <c r="N695" s="98"/>
      <c r="O695" s="98"/>
      <c r="P695" s="98"/>
      <c r="Q695" s="90">
        <f t="shared" si="24"/>
        <v>-54873.789999999979</v>
      </c>
      <c r="R695" s="91">
        <f t="shared" si="25"/>
        <v>106.98561923399497</v>
      </c>
    </row>
    <row r="696" spans="1:18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1093</v>
      </c>
      <c r="H696" s="99">
        <v>3160</v>
      </c>
      <c r="I696" s="97">
        <v>3</v>
      </c>
      <c r="J696" s="100">
        <f>สกลนคร!F32</f>
        <v>676797.16</v>
      </c>
      <c r="K696" s="101">
        <f>สกลนคร!AG32</f>
        <v>933143.38</v>
      </c>
      <c r="L696" s="102">
        <f>สกลนคร!AH32</f>
        <v>538957.1</v>
      </c>
      <c r="M696" s="102">
        <f>สกลนคร!AI32</f>
        <v>576878.21</v>
      </c>
      <c r="N696" s="98"/>
      <c r="O696" s="98"/>
      <c r="P696" s="98"/>
      <c r="Q696" s="90">
        <f t="shared" si="24"/>
        <v>-37921.109999999986</v>
      </c>
      <c r="R696" s="91">
        <f t="shared" si="25"/>
        <v>170.55604430379745</v>
      </c>
    </row>
    <row r="697" spans="1:18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1094</v>
      </c>
      <c r="H697" s="99">
        <v>3883</v>
      </c>
      <c r="I697" s="97">
        <v>3</v>
      </c>
      <c r="J697" s="100">
        <f>สกลนคร!F33</f>
        <v>657503.44999999995</v>
      </c>
      <c r="K697" s="101">
        <f>สกลนคร!AG33</f>
        <v>956969.54</v>
      </c>
      <c r="L697" s="102">
        <f>สกลนคร!AH33</f>
        <v>445125.05</v>
      </c>
      <c r="M697" s="102">
        <f>สกลนคร!AI33</f>
        <v>552793.35</v>
      </c>
      <c r="N697" s="98"/>
      <c r="O697" s="98"/>
      <c r="P697" s="98"/>
      <c r="Q697" s="90">
        <f t="shared" si="24"/>
        <v>-107668.29999999999</v>
      </c>
      <c r="R697" s="91">
        <f t="shared" si="25"/>
        <v>114.63431625032192</v>
      </c>
    </row>
    <row r="698" spans="1:18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1095</v>
      </c>
      <c r="H698" s="99">
        <v>3847</v>
      </c>
      <c r="I698" s="97">
        <v>3</v>
      </c>
      <c r="J698" s="100">
        <f>สกลนคร!F34</f>
        <v>1018519.69</v>
      </c>
      <c r="K698" s="101">
        <f>สกลนคร!AG34</f>
        <v>1407962.3099999998</v>
      </c>
      <c r="L698" s="102">
        <f>สกลนคร!AH34</f>
        <v>286380.98</v>
      </c>
      <c r="M698" s="102">
        <f>สกลนคร!AI34</f>
        <v>357251.98</v>
      </c>
      <c r="N698" s="98"/>
      <c r="O698" s="98"/>
      <c r="P698" s="98"/>
      <c r="Q698" s="90">
        <f t="shared" si="24"/>
        <v>-70871</v>
      </c>
      <c r="R698" s="91">
        <f t="shared" si="25"/>
        <v>74.44267741096958</v>
      </c>
    </row>
    <row r="699" spans="1:18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1096</v>
      </c>
      <c r="H699" s="99">
        <v>7106</v>
      </c>
      <c r="I699" s="97">
        <v>5</v>
      </c>
      <c r="J699" s="100">
        <f>สกลนคร!F35</f>
        <v>1394770.63</v>
      </c>
      <c r="K699" s="101">
        <f>สกลนคร!AG35</f>
        <v>601250.04</v>
      </c>
      <c r="L699" s="102">
        <f>สกลนคร!AH35</f>
        <v>343001.01</v>
      </c>
      <c r="M699" s="102">
        <f>สกลนคร!AI35</f>
        <v>1709315.48</v>
      </c>
      <c r="N699" s="98"/>
      <c r="O699" s="98"/>
      <c r="P699" s="98"/>
      <c r="Q699" s="90">
        <f t="shared" si="24"/>
        <v>-1366314.47</v>
      </c>
      <c r="R699" s="91">
        <f t="shared" si="25"/>
        <v>48.269210526315788</v>
      </c>
    </row>
    <row r="700" spans="1:18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1097</v>
      </c>
      <c r="H700" s="99">
        <v>3440</v>
      </c>
      <c r="I700" s="97">
        <v>3</v>
      </c>
      <c r="J700" s="100">
        <f>สกลนคร!F36</f>
        <v>762214.68</v>
      </c>
      <c r="K700" s="101">
        <f>สกลนคร!AG36</f>
        <v>884239.25000000012</v>
      </c>
      <c r="L700" s="102">
        <f>สกลนคร!AH36</f>
        <v>448958.91000000003</v>
      </c>
      <c r="M700" s="102">
        <f>สกลนคร!AI36</f>
        <v>524855.35</v>
      </c>
      <c r="N700" s="98"/>
      <c r="O700" s="98"/>
      <c r="P700" s="98"/>
      <c r="Q700" s="90">
        <f t="shared" si="24"/>
        <v>-75896.439999999944</v>
      </c>
      <c r="R700" s="91">
        <f t="shared" si="25"/>
        <v>130.51131104651165</v>
      </c>
    </row>
    <row r="701" spans="1:18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1098</v>
      </c>
      <c r="H701" s="99">
        <v>4274</v>
      </c>
      <c r="I701" s="97">
        <v>3</v>
      </c>
      <c r="J701" s="100">
        <f>สกลนคร!F37</f>
        <v>934984.03</v>
      </c>
      <c r="K701" s="101">
        <f>สกลนคร!AG37</f>
        <v>1173031.6200000001</v>
      </c>
      <c r="L701" s="102">
        <f>สกลนคร!AH37</f>
        <v>406760.31</v>
      </c>
      <c r="M701" s="102">
        <f>สกลนคร!AI37</f>
        <v>452989.38999999996</v>
      </c>
      <c r="N701" s="98"/>
      <c r="O701" s="98"/>
      <c r="P701" s="98"/>
      <c r="Q701" s="90">
        <f t="shared" si="24"/>
        <v>-46229.079999999958</v>
      </c>
      <c r="R701" s="91">
        <f t="shared" si="25"/>
        <v>95.170872718764628</v>
      </c>
    </row>
    <row r="702" spans="1:18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1099</v>
      </c>
      <c r="H702" s="99">
        <v>2034</v>
      </c>
      <c r="I702" s="97">
        <v>2</v>
      </c>
      <c r="J702" s="100">
        <f>สกลนคร!F38</f>
        <v>401697.81</v>
      </c>
      <c r="K702" s="101">
        <f>สกลนคร!AG38</f>
        <v>546724.14</v>
      </c>
      <c r="L702" s="102">
        <f>สกลนคร!AH38</f>
        <v>308903.03999999998</v>
      </c>
      <c r="M702" s="102">
        <f>สกลนคร!AI38</f>
        <v>363799.93</v>
      </c>
      <c r="N702" s="98"/>
      <c r="O702" s="98"/>
      <c r="P702" s="98"/>
      <c r="Q702" s="90">
        <f t="shared" si="24"/>
        <v>-54896.890000000014</v>
      </c>
      <c r="R702" s="91">
        <f t="shared" si="25"/>
        <v>151.86973451327432</v>
      </c>
    </row>
    <row r="703" spans="1:18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1100</v>
      </c>
      <c r="H703" s="99">
        <v>5381</v>
      </c>
      <c r="I703" s="97">
        <v>4</v>
      </c>
      <c r="J703" s="100">
        <f>สกลนคร!F39</f>
        <v>357024.45</v>
      </c>
      <c r="K703" s="101">
        <f>สกลนคร!AG39</f>
        <v>648692.67999999993</v>
      </c>
      <c r="L703" s="102">
        <f>สกลนคร!AH39</f>
        <v>644296.1</v>
      </c>
      <c r="M703" s="102">
        <f>สกลนคร!AI39</f>
        <v>747025.69000000006</v>
      </c>
      <c r="N703" s="98"/>
      <c r="O703" s="98"/>
      <c r="P703" s="98"/>
      <c r="Q703" s="90">
        <f t="shared" si="24"/>
        <v>-102729.59000000008</v>
      </c>
      <c r="R703" s="91">
        <f t="shared" si="25"/>
        <v>119.73538375766586</v>
      </c>
    </row>
    <row r="704" spans="1:18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1101</v>
      </c>
      <c r="H704" s="99">
        <v>2615</v>
      </c>
      <c r="I704" s="97">
        <v>2</v>
      </c>
      <c r="J704" s="100">
        <f>สกลนคร!F40</f>
        <v>1254347.51</v>
      </c>
      <c r="K704" s="101">
        <f>สกลนคร!AG40</f>
        <v>1571736.64</v>
      </c>
      <c r="L704" s="102">
        <f>สกลนคร!AH40</f>
        <v>220107.38</v>
      </c>
      <c r="M704" s="102">
        <f>สกลนคร!AI40</f>
        <v>348017.23</v>
      </c>
      <c r="N704" s="98"/>
      <c r="O704" s="98"/>
      <c r="P704" s="98"/>
      <c r="Q704" s="90">
        <f t="shared" si="24"/>
        <v>-127909.84999999998</v>
      </c>
      <c r="R704" s="91">
        <f t="shared" si="25"/>
        <v>84.171082217973236</v>
      </c>
    </row>
    <row r="705" spans="1:18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1102</v>
      </c>
      <c r="H705" s="99">
        <v>2358</v>
      </c>
      <c r="I705" s="97">
        <v>2</v>
      </c>
      <c r="J705" s="100">
        <f>สกลนคร!F41</f>
        <v>1320170.72</v>
      </c>
      <c r="K705" s="101">
        <f>สกลนคร!AG41</f>
        <v>1533150.27</v>
      </c>
      <c r="L705" s="102">
        <f>สกลนคร!AH41</f>
        <v>318556.82</v>
      </c>
      <c r="M705" s="102">
        <f>สกลนคร!AI41</f>
        <v>431337.19</v>
      </c>
      <c r="N705" s="98"/>
      <c r="O705" s="98"/>
      <c r="P705" s="98"/>
      <c r="Q705" s="90">
        <f t="shared" si="24"/>
        <v>-112780.37</v>
      </c>
      <c r="R705" s="91">
        <f t="shared" si="25"/>
        <v>135.09619168787108</v>
      </c>
    </row>
    <row r="706" spans="1:18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1103</v>
      </c>
      <c r="H706" s="99">
        <v>5963</v>
      </c>
      <c r="I706" s="97">
        <v>4</v>
      </c>
      <c r="J706" s="100">
        <f>สกลนคร!F42</f>
        <v>187162.22</v>
      </c>
      <c r="K706" s="101">
        <f>สกลนคร!AG42</f>
        <v>491249.12999999995</v>
      </c>
      <c r="L706" s="102">
        <f>สกลนคร!AH42</f>
        <v>196364.04</v>
      </c>
      <c r="M706" s="102">
        <f>สกลนคร!AI42</f>
        <v>255513.85000000003</v>
      </c>
      <c r="N706" s="98"/>
      <c r="O706" s="98"/>
      <c r="P706" s="98"/>
      <c r="Q706" s="90">
        <f t="shared" si="24"/>
        <v>-59149.810000000027</v>
      </c>
      <c r="R706" s="91">
        <f t="shared" si="25"/>
        <v>32.930410867013251</v>
      </c>
    </row>
    <row r="707" spans="1:18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1104</v>
      </c>
      <c r="H707" s="99">
        <v>3364</v>
      </c>
      <c r="I707" s="97">
        <v>3</v>
      </c>
      <c r="J707" s="100">
        <f>สกลนคร!F43</f>
        <v>381314.67</v>
      </c>
      <c r="K707" s="101">
        <f>สกลนคร!AG43</f>
        <v>557054</v>
      </c>
      <c r="L707" s="102">
        <f>สกลนคร!AH43</f>
        <v>339310.4</v>
      </c>
      <c r="M707" s="102">
        <f>สกลนคร!AI43</f>
        <v>381196.79999999999</v>
      </c>
      <c r="N707" s="98"/>
      <c r="O707" s="98"/>
      <c r="P707" s="98"/>
      <c r="Q707" s="90">
        <f t="shared" si="24"/>
        <v>-41886.399999999965</v>
      </c>
      <c r="R707" s="91">
        <f t="shared" si="25"/>
        <v>100.86516052318669</v>
      </c>
    </row>
    <row r="708" spans="1:18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1105</v>
      </c>
      <c r="H708" s="99">
        <v>2792</v>
      </c>
      <c r="I708" s="97">
        <v>2</v>
      </c>
      <c r="J708" s="100">
        <f>สกลนคร!F44</f>
        <v>468668.78</v>
      </c>
      <c r="K708" s="101">
        <f>สกลนคร!AG44</f>
        <v>710741.16</v>
      </c>
      <c r="L708" s="102">
        <f>สกลนคร!AH44</f>
        <v>337541.8</v>
      </c>
      <c r="M708" s="102">
        <f>สกลนคร!AI44</f>
        <v>389204.01</v>
      </c>
      <c r="N708" s="98"/>
      <c r="O708" s="98"/>
      <c r="P708" s="98"/>
      <c r="Q708" s="90">
        <f t="shared" si="24"/>
        <v>-51662.210000000021</v>
      </c>
      <c r="R708" s="91">
        <f t="shared" si="25"/>
        <v>120.89606017191977</v>
      </c>
    </row>
    <row r="709" spans="1:18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1106</v>
      </c>
      <c r="H709" s="99">
        <v>2430</v>
      </c>
      <c r="I709" s="97">
        <v>2</v>
      </c>
      <c r="J709" s="100">
        <f>สกลนคร!F45</f>
        <v>500260.63</v>
      </c>
      <c r="K709" s="101">
        <f>สกลนคร!AG45</f>
        <v>859915.49</v>
      </c>
      <c r="L709" s="102">
        <f>สกลนคร!AH45</f>
        <v>295273.82</v>
      </c>
      <c r="M709" s="102">
        <f>สกลนคร!AI45</f>
        <v>431617.04</v>
      </c>
      <c r="N709" s="98"/>
      <c r="O709" s="98"/>
      <c r="P709" s="98"/>
      <c r="Q709" s="90">
        <f t="shared" si="24"/>
        <v>-136343.21999999997</v>
      </c>
      <c r="R709" s="91">
        <f t="shared" si="25"/>
        <v>121.51186008230452</v>
      </c>
    </row>
    <row r="710" spans="1:18" s="109" customFormat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16270693.710000001</v>
      </c>
      <c r="K710" s="106">
        <f>SUM(K685:K709)</f>
        <v>22702545.190000001</v>
      </c>
      <c r="L710" s="106">
        <f>SUM(L685:L709)</f>
        <v>11933534.880000001</v>
      </c>
      <c r="M710" s="106">
        <f>SUM(M685:M709)</f>
        <v>14412782.969999999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-2479248.089999998</v>
      </c>
      <c r="R710" s="108">
        <f>L710/H710</f>
        <v>112.4722896835121</v>
      </c>
    </row>
    <row r="711" spans="1:18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1107</v>
      </c>
      <c r="H712" s="99">
        <v>6067</v>
      </c>
      <c r="I712" s="97">
        <v>5</v>
      </c>
      <c r="J712" s="100">
        <f>สกลนคร!F46</f>
        <v>309571.73</v>
      </c>
      <c r="K712" s="101">
        <f>สกลนคร!AG46</f>
        <v>381952.42</v>
      </c>
      <c r="L712" s="102">
        <f>สกลนคร!AH46</f>
        <v>392228.24</v>
      </c>
      <c r="M712" s="102">
        <f>สกลนคร!AI46</f>
        <v>650972.5</v>
      </c>
      <c r="N712" s="98"/>
      <c r="O712" s="98"/>
      <c r="P712" s="98"/>
      <c r="Q712" s="90">
        <f t="shared" si="27"/>
        <v>-258744.26</v>
      </c>
      <c r="R712" s="91">
        <f t="shared" ref="R712:R773" si="28">L712/H712</f>
        <v>64.649454425581013</v>
      </c>
    </row>
    <row r="713" spans="1:18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1108</v>
      </c>
      <c r="H713" s="99">
        <v>5626</v>
      </c>
      <c r="I713" s="97">
        <v>4</v>
      </c>
      <c r="J713" s="100">
        <f>สกลนคร!F47</f>
        <v>313458.5</v>
      </c>
      <c r="K713" s="101">
        <f>สกลนคร!AG47</f>
        <v>362234.25</v>
      </c>
      <c r="L713" s="102">
        <f>สกลนคร!AH47</f>
        <v>493954.27999999997</v>
      </c>
      <c r="M713" s="102">
        <f>สกลนคร!AI47</f>
        <v>709537.42999999993</v>
      </c>
      <c r="N713" s="98"/>
      <c r="O713" s="98"/>
      <c r="P713" s="98"/>
      <c r="Q713" s="90">
        <f t="shared" si="27"/>
        <v>-215583.14999999997</v>
      </c>
      <c r="R713" s="91">
        <f t="shared" si="28"/>
        <v>87.798485602559538</v>
      </c>
    </row>
    <row r="714" spans="1:18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1109</v>
      </c>
      <c r="H714" s="99">
        <v>3964</v>
      </c>
      <c r="I714" s="97">
        <v>3</v>
      </c>
      <c r="J714" s="100">
        <f>สกลนคร!F48</f>
        <v>118290.08</v>
      </c>
      <c r="K714" s="101">
        <f>สกลนคร!AG48</f>
        <v>164153.88999999998</v>
      </c>
      <c r="L714" s="102">
        <f>สกลนคร!AH48</f>
        <v>524818.31000000006</v>
      </c>
      <c r="M714" s="102">
        <f>สกลนคร!AI48</f>
        <v>739572.01</v>
      </c>
      <c r="N714" s="98"/>
      <c r="O714" s="98"/>
      <c r="P714" s="98"/>
      <c r="Q714" s="90">
        <f t="shared" si="27"/>
        <v>-214753.69999999995</v>
      </c>
      <c r="R714" s="91">
        <f t="shared" si="28"/>
        <v>132.39614278506559</v>
      </c>
    </row>
    <row r="715" spans="1:18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1110</v>
      </c>
      <c r="H715" s="99">
        <v>2688</v>
      </c>
      <c r="I715" s="97">
        <v>2</v>
      </c>
      <c r="J715" s="100">
        <f>สกลนคร!F49</f>
        <v>156596.95000000001</v>
      </c>
      <c r="K715" s="101">
        <f>สกลนคร!AG49</f>
        <v>198191.54</v>
      </c>
      <c r="L715" s="102">
        <f>สกลนคร!AH49</f>
        <v>321483.74</v>
      </c>
      <c r="M715" s="102">
        <f>สกลนคร!AI49</f>
        <v>517579.63</v>
      </c>
      <c r="N715" s="98"/>
      <c r="O715" s="98"/>
      <c r="P715" s="98"/>
      <c r="Q715" s="90">
        <f t="shared" si="27"/>
        <v>-196095.89</v>
      </c>
      <c r="R715" s="91">
        <f t="shared" si="28"/>
        <v>119.5996056547619</v>
      </c>
    </row>
    <row r="716" spans="1:18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1111</v>
      </c>
      <c r="H716" s="99">
        <v>4641</v>
      </c>
      <c r="I716" s="97">
        <v>4</v>
      </c>
      <c r="J716" s="100">
        <f>สกลนคร!F50</f>
        <v>499843.33</v>
      </c>
      <c r="K716" s="101">
        <f>สกลนคร!AG50</f>
        <v>579089.48</v>
      </c>
      <c r="L716" s="102">
        <f>สกลนคร!AH50</f>
        <v>486997.28</v>
      </c>
      <c r="M716" s="102">
        <f>สกลนคร!AI50</f>
        <v>683242.68</v>
      </c>
      <c r="N716" s="98"/>
      <c r="O716" s="98"/>
      <c r="P716" s="98"/>
      <c r="Q716" s="90">
        <f t="shared" si="27"/>
        <v>-196245.40000000002</v>
      </c>
      <c r="R716" s="91">
        <f t="shared" si="28"/>
        <v>104.93369532428356</v>
      </c>
    </row>
    <row r="717" spans="1:18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1112</v>
      </c>
      <c r="H717" s="99">
        <v>3844</v>
      </c>
      <c r="I717" s="97">
        <v>3</v>
      </c>
      <c r="J717" s="100">
        <f>สกลนคร!F51</f>
        <v>248897.87</v>
      </c>
      <c r="K717" s="101">
        <f>สกลนคร!AG51</f>
        <v>279302.78999999998</v>
      </c>
      <c r="L717" s="102">
        <f>สกลนคร!AH51</f>
        <v>315373.08</v>
      </c>
      <c r="M717" s="102">
        <f>สกลนคร!AI51</f>
        <v>466305.75</v>
      </c>
      <c r="N717" s="98"/>
      <c r="O717" s="98"/>
      <c r="P717" s="98"/>
      <c r="Q717" s="90">
        <f t="shared" si="27"/>
        <v>-150932.66999999998</v>
      </c>
      <c r="R717" s="91">
        <f t="shared" si="28"/>
        <v>82.042944849115514</v>
      </c>
    </row>
    <row r="718" spans="1:18" s="109" customFormat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1646658.46</v>
      </c>
      <c r="K718" s="106">
        <f>SUM(K711:K717)</f>
        <v>1964924.3699999999</v>
      </c>
      <c r="L718" s="106">
        <f>SUM(L711:L717)</f>
        <v>2534854.9300000002</v>
      </c>
      <c r="M718" s="106">
        <f>SUM(M711:M717)</f>
        <v>3767210</v>
      </c>
      <c r="N718" s="104">
        <v>6</v>
      </c>
      <c r="O718" s="104">
        <v>6</v>
      </c>
      <c r="P718" s="104">
        <f>N718-O718</f>
        <v>0</v>
      </c>
      <c r="Q718" s="107">
        <f t="shared" si="27"/>
        <v>-1232355.0699999998</v>
      </c>
      <c r="R718" s="108">
        <f>L718/H718</f>
        <v>94.478379798732774</v>
      </c>
    </row>
    <row r="719" spans="1:18" s="109" customFormat="1" x14ac:dyDescent="0.7">
      <c r="A719" s="167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5"/>
      <c r="I719" s="167"/>
      <c r="J719" s="186"/>
      <c r="K719" s="187"/>
      <c r="L719" s="139"/>
      <c r="M719" s="139"/>
      <c r="N719" s="140"/>
      <c r="O719" s="140"/>
      <c r="P719" s="140"/>
      <c r="Q719" s="107"/>
      <c r="R719" s="108"/>
    </row>
    <row r="720" spans="1:18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1113</v>
      </c>
      <c r="H720" s="99">
        <v>4084</v>
      </c>
      <c r="I720" s="97">
        <v>3</v>
      </c>
      <c r="J720" s="100">
        <f>สกลนคร!F52</f>
        <v>296278.59000000003</v>
      </c>
      <c r="K720" s="101">
        <f>สกลนคร!AG52</f>
        <v>321904.48000000004</v>
      </c>
      <c r="L720" s="102">
        <f>สกลนคร!AH52</f>
        <v>571817.04</v>
      </c>
      <c r="M720" s="102">
        <f>สกลนคร!AI52</f>
        <v>422599.08999999997</v>
      </c>
      <c r="N720" s="98"/>
      <c r="O720" s="98"/>
      <c r="P720" s="98"/>
      <c r="Q720" s="90">
        <f t="shared" si="27"/>
        <v>149217.95000000007</v>
      </c>
      <c r="R720" s="91">
        <f t="shared" si="28"/>
        <v>140.01396669931441</v>
      </c>
    </row>
    <row r="721" spans="1:18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1114</v>
      </c>
      <c r="H721" s="99">
        <v>4275</v>
      </c>
      <c r="I721" s="97">
        <v>3</v>
      </c>
      <c r="J721" s="100">
        <f>สกลนคร!F53</f>
        <v>642131.26</v>
      </c>
      <c r="K721" s="101">
        <f>สกลนคร!AG53</f>
        <v>695984.5</v>
      </c>
      <c r="L721" s="102">
        <f>สกลนคร!AH53</f>
        <v>625442.19999999995</v>
      </c>
      <c r="M721" s="102">
        <f>สกลนคร!AI53</f>
        <v>323030.84999999998</v>
      </c>
      <c r="N721" s="98"/>
      <c r="O721" s="98"/>
      <c r="P721" s="98"/>
      <c r="Q721" s="90">
        <f t="shared" si="27"/>
        <v>302411.34999999998</v>
      </c>
      <c r="R721" s="91">
        <f t="shared" si="28"/>
        <v>146.30226900584793</v>
      </c>
    </row>
    <row r="722" spans="1:18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1115</v>
      </c>
      <c r="H722" s="99">
        <v>4414</v>
      </c>
      <c r="I722" s="97">
        <v>3</v>
      </c>
      <c r="J722" s="100">
        <f>สกลนคร!F54</f>
        <v>1325295.75</v>
      </c>
      <c r="K722" s="101">
        <f>สกลนคร!AG54</f>
        <v>1340757.93</v>
      </c>
      <c r="L722" s="102">
        <f>สกลนคร!AH54</f>
        <v>612540.09000000008</v>
      </c>
      <c r="M722" s="102">
        <f>สกลนคร!AI54</f>
        <v>400324.47</v>
      </c>
      <c r="N722" s="98"/>
      <c r="O722" s="98"/>
      <c r="P722" s="98"/>
      <c r="Q722" s="90">
        <f t="shared" si="27"/>
        <v>212215.62000000011</v>
      </c>
      <c r="R722" s="91">
        <f t="shared" si="28"/>
        <v>138.77210919800638</v>
      </c>
    </row>
    <row r="723" spans="1:18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1116</v>
      </c>
      <c r="H723" s="99">
        <v>3418</v>
      </c>
      <c r="I723" s="97">
        <v>3</v>
      </c>
      <c r="J723" s="100">
        <f>สกลนคร!F55</f>
        <v>349137.93</v>
      </c>
      <c r="K723" s="101">
        <f>สกลนคร!AG55</f>
        <v>392808.79</v>
      </c>
      <c r="L723" s="102">
        <f>สกลนคร!AH55</f>
        <v>516371.02</v>
      </c>
      <c r="M723" s="102">
        <f>สกลนคร!AI55</f>
        <v>313031.98000000004</v>
      </c>
      <c r="N723" s="98"/>
      <c r="O723" s="98"/>
      <c r="P723" s="98"/>
      <c r="Q723" s="90">
        <f t="shared" si="27"/>
        <v>203339.03999999998</v>
      </c>
      <c r="R723" s="91">
        <f t="shared" si="28"/>
        <v>151.07402574605032</v>
      </c>
    </row>
    <row r="724" spans="1:18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1117</v>
      </c>
      <c r="H724" s="99">
        <v>3625</v>
      </c>
      <c r="I724" s="97">
        <v>3</v>
      </c>
      <c r="J724" s="100">
        <f>สกลนคร!F56</f>
        <v>961337.45</v>
      </c>
      <c r="K724" s="101">
        <f>สกลนคร!AG56</f>
        <v>985072.45</v>
      </c>
      <c r="L724" s="102">
        <f>สกลนคร!AH56</f>
        <v>369915.8</v>
      </c>
      <c r="M724" s="102">
        <f>สกลนคร!AI56</f>
        <v>197644.71000000002</v>
      </c>
      <c r="N724" s="98"/>
      <c r="O724" s="98"/>
      <c r="P724" s="98"/>
      <c r="Q724" s="90">
        <f t="shared" si="27"/>
        <v>172271.08999999997</v>
      </c>
      <c r="R724" s="91">
        <f t="shared" si="28"/>
        <v>102.04573793103448</v>
      </c>
    </row>
    <row r="725" spans="1:18" s="109" customFormat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3574180.9800000004</v>
      </c>
      <c r="K725" s="106">
        <f>SUM(K719:K724)</f>
        <v>3736528.1500000004</v>
      </c>
      <c r="L725" s="106">
        <f>SUM(L719:L724)</f>
        <v>2696086.15</v>
      </c>
      <c r="M725" s="106">
        <f>SUM(M719:M724)</f>
        <v>1656631.0999999999</v>
      </c>
      <c r="N725" s="104">
        <v>5</v>
      </c>
      <c r="O725" s="104">
        <v>5</v>
      </c>
      <c r="P725" s="104">
        <f>N725-O725</f>
        <v>0</v>
      </c>
      <c r="Q725" s="107">
        <f t="shared" si="27"/>
        <v>1039455.05</v>
      </c>
      <c r="R725" s="108">
        <f>L725/H725</f>
        <v>136.05602291077918</v>
      </c>
    </row>
    <row r="726" spans="1:18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1118</v>
      </c>
      <c r="H727" s="99">
        <v>5334</v>
      </c>
      <c r="I727" s="97">
        <v>4</v>
      </c>
      <c r="J727" s="102">
        <f>สกลนคร!F57</f>
        <v>510710.32</v>
      </c>
      <c r="K727" s="101">
        <f>สกลนคร!AG57</f>
        <v>534382.63</v>
      </c>
      <c r="L727" s="102">
        <f>สกลนคร!AH57</f>
        <v>813220.87</v>
      </c>
      <c r="M727" s="102">
        <f>สกลนคร!AI57</f>
        <v>666290.47</v>
      </c>
      <c r="N727" s="98"/>
      <c r="O727" s="98"/>
      <c r="P727" s="98"/>
      <c r="Q727" s="90">
        <f t="shared" si="27"/>
        <v>146930.40000000002</v>
      </c>
      <c r="R727" s="91">
        <f t="shared" si="28"/>
        <v>152.45985564304462</v>
      </c>
    </row>
    <row r="728" spans="1:18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1119</v>
      </c>
      <c r="H728" s="99">
        <v>5309</v>
      </c>
      <c r="I728" s="97">
        <v>4</v>
      </c>
      <c r="J728" s="102">
        <f>สกลนคร!F58</f>
        <v>480079.84</v>
      </c>
      <c r="K728" s="101">
        <f>สกลนคร!AG58</f>
        <v>502835.18000000005</v>
      </c>
      <c r="L728" s="102">
        <f>สกลนคร!AH58</f>
        <v>741911.8</v>
      </c>
      <c r="M728" s="102">
        <f>สกลนคร!AI58</f>
        <v>608751.62</v>
      </c>
      <c r="N728" s="98"/>
      <c r="O728" s="98"/>
      <c r="P728" s="98"/>
      <c r="Q728" s="90">
        <f t="shared" si="27"/>
        <v>133160.18000000005</v>
      </c>
      <c r="R728" s="91">
        <f t="shared" si="28"/>
        <v>139.74605387078546</v>
      </c>
    </row>
    <row r="729" spans="1:18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1120</v>
      </c>
      <c r="H729" s="99">
        <v>4812</v>
      </c>
      <c r="I729" s="97">
        <v>4</v>
      </c>
      <c r="J729" s="102">
        <f>สกลนคร!F59</f>
        <v>684461.04</v>
      </c>
      <c r="K729" s="101">
        <f>สกลนคร!AG59</f>
        <v>767287.21</v>
      </c>
      <c r="L729" s="102">
        <f>สกลนคร!AH59</f>
        <v>640600.81000000006</v>
      </c>
      <c r="M729" s="102">
        <f>สกลนคร!AI59</f>
        <v>480143.59</v>
      </c>
      <c r="N729" s="98"/>
      <c r="O729" s="98"/>
      <c r="P729" s="98"/>
      <c r="Q729" s="90">
        <f t="shared" si="27"/>
        <v>160457.22000000003</v>
      </c>
      <c r="R729" s="91">
        <f t="shared" si="28"/>
        <v>133.12568786367416</v>
      </c>
    </row>
    <row r="730" spans="1:18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1121</v>
      </c>
      <c r="H730" s="99">
        <v>3019</v>
      </c>
      <c r="I730" s="97">
        <v>3</v>
      </c>
      <c r="J730" s="102">
        <f>สกลนคร!F60</f>
        <v>258738.45</v>
      </c>
      <c r="K730" s="101">
        <f>สกลนคร!AG60</f>
        <v>397876.49</v>
      </c>
      <c r="L730" s="102">
        <f>สกลนคร!AH60</f>
        <v>606790.84000000008</v>
      </c>
      <c r="M730" s="102">
        <f>สกลนคร!AI60</f>
        <v>450908.8</v>
      </c>
      <c r="N730" s="98"/>
      <c r="O730" s="98"/>
      <c r="P730" s="98"/>
      <c r="Q730" s="90">
        <f t="shared" si="27"/>
        <v>155882.0400000001</v>
      </c>
      <c r="R730" s="91">
        <f t="shared" si="28"/>
        <v>200.99067240808216</v>
      </c>
    </row>
    <row r="731" spans="1:18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1122</v>
      </c>
      <c r="H731" s="99">
        <v>2474</v>
      </c>
      <c r="I731" s="97">
        <v>2</v>
      </c>
      <c r="J731" s="102">
        <f>สกลนคร!F61</f>
        <v>205242.4</v>
      </c>
      <c r="K731" s="101">
        <f>สกลนคร!AG61</f>
        <v>272304.78000000003</v>
      </c>
      <c r="L731" s="102">
        <f>สกลนคร!AH61</f>
        <v>465289.88</v>
      </c>
      <c r="M731" s="102">
        <f>สกลนคร!AI61</f>
        <v>354139.08</v>
      </c>
      <c r="N731" s="98"/>
      <c r="O731" s="98"/>
      <c r="P731" s="98"/>
      <c r="Q731" s="90">
        <f t="shared" si="27"/>
        <v>111150.79999999999</v>
      </c>
      <c r="R731" s="91">
        <f t="shared" si="28"/>
        <v>188.07189975747778</v>
      </c>
    </row>
    <row r="732" spans="1:18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1123</v>
      </c>
      <c r="H732" s="99">
        <v>1964</v>
      </c>
      <c r="I732" s="97">
        <v>2</v>
      </c>
      <c r="J732" s="102">
        <f>สกลนคร!F62</f>
        <v>270602</v>
      </c>
      <c r="K732" s="101">
        <f>สกลนคร!AG62</f>
        <v>293189.25</v>
      </c>
      <c r="L732" s="102">
        <f>สกลนคร!AH62</f>
        <v>506224.41</v>
      </c>
      <c r="M732" s="102">
        <f>สกลนคร!AI62</f>
        <v>382769.5</v>
      </c>
      <c r="N732" s="98"/>
      <c r="O732" s="98"/>
      <c r="P732" s="98"/>
      <c r="Q732" s="90">
        <f t="shared" si="27"/>
        <v>123454.90999999997</v>
      </c>
      <c r="R732" s="91">
        <f t="shared" si="28"/>
        <v>257.75173625254581</v>
      </c>
    </row>
    <row r="733" spans="1:18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1124</v>
      </c>
      <c r="H733" s="99">
        <v>1314</v>
      </c>
      <c r="I733" s="97">
        <v>1</v>
      </c>
      <c r="J733" s="102">
        <f>สกลนคร!F63</f>
        <v>806061.61</v>
      </c>
      <c r="K733" s="101">
        <f>สกลนคร!AG63</f>
        <v>868708.84</v>
      </c>
      <c r="L733" s="102">
        <f>สกลนคร!AH63</f>
        <v>516125.35</v>
      </c>
      <c r="M733" s="102">
        <f>สกลนคร!AI63</f>
        <v>406022.04</v>
      </c>
      <c r="N733" s="98"/>
      <c r="O733" s="98"/>
      <c r="P733" s="98"/>
      <c r="Q733" s="90">
        <f t="shared" si="27"/>
        <v>110103.31</v>
      </c>
      <c r="R733" s="91">
        <f t="shared" si="28"/>
        <v>392.78945966514459</v>
      </c>
    </row>
    <row r="734" spans="1:18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1125</v>
      </c>
      <c r="H734" s="99">
        <v>2614</v>
      </c>
      <c r="I734" s="97">
        <v>2</v>
      </c>
      <c r="J734" s="102">
        <f>สกลนคร!F64</f>
        <v>368927.25</v>
      </c>
      <c r="K734" s="101">
        <f>สกลนคร!AG64</f>
        <v>417233.41</v>
      </c>
      <c r="L734" s="102">
        <f>สกลนคร!AH64</f>
        <v>649682.98</v>
      </c>
      <c r="M734" s="102">
        <f>สกลนคร!AI64</f>
        <v>544218.52</v>
      </c>
      <c r="N734" s="98"/>
      <c r="O734" s="98"/>
      <c r="P734" s="98"/>
      <c r="Q734" s="90">
        <f t="shared" si="27"/>
        <v>105464.45999999996</v>
      </c>
      <c r="R734" s="91">
        <f t="shared" si="28"/>
        <v>248.53977811782707</v>
      </c>
    </row>
    <row r="735" spans="1:18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1126</v>
      </c>
      <c r="H735" s="99">
        <v>3039</v>
      </c>
      <c r="I735" s="97">
        <v>3</v>
      </c>
      <c r="J735" s="102">
        <f>สกลนคร!F65</f>
        <v>246372.43</v>
      </c>
      <c r="K735" s="101">
        <f>สกลนคร!AG65</f>
        <v>271966.37</v>
      </c>
      <c r="L735" s="102">
        <f>สกลนคร!AH65</f>
        <v>505873.51</v>
      </c>
      <c r="M735" s="102">
        <f>สกลนคร!AI65</f>
        <v>390305.31</v>
      </c>
      <c r="N735" s="98"/>
      <c r="O735" s="98"/>
      <c r="P735" s="98"/>
      <c r="Q735" s="90">
        <f t="shared" si="27"/>
        <v>115568.20000000001</v>
      </c>
      <c r="R735" s="91">
        <f t="shared" si="28"/>
        <v>166.46051661730831</v>
      </c>
    </row>
    <row r="736" spans="1:18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1127</v>
      </c>
      <c r="H736" s="99">
        <v>5019</v>
      </c>
      <c r="I736" s="97">
        <v>4</v>
      </c>
      <c r="J736" s="102">
        <f>สกลนคร!F66</f>
        <v>446989.92</v>
      </c>
      <c r="K736" s="101">
        <f>สกลนคร!AG66</f>
        <v>565551.46</v>
      </c>
      <c r="L736" s="102">
        <f>สกลนคร!AH66</f>
        <v>595936.29</v>
      </c>
      <c r="M736" s="102">
        <f>สกลนคร!AI66</f>
        <v>441635.67</v>
      </c>
      <c r="N736" s="98"/>
      <c r="O736" s="98"/>
      <c r="P736" s="98"/>
      <c r="Q736" s="90">
        <f t="shared" si="27"/>
        <v>154300.62000000005</v>
      </c>
      <c r="R736" s="91">
        <f t="shared" si="28"/>
        <v>118.73606096832039</v>
      </c>
    </row>
    <row r="737" spans="1:18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1128</v>
      </c>
      <c r="H737" s="99">
        <v>4462</v>
      </c>
      <c r="I737" s="97">
        <v>3</v>
      </c>
      <c r="J737" s="102">
        <f>สกลนคร!F67</f>
        <v>376856.02</v>
      </c>
      <c r="K737" s="101">
        <f>สกลนคร!AG67</f>
        <v>424981.46</v>
      </c>
      <c r="L737" s="102">
        <f>สกลนคร!AH67</f>
        <v>538654.41999999993</v>
      </c>
      <c r="M737" s="102">
        <f>สกลนคร!AI67</f>
        <v>408037.74</v>
      </c>
      <c r="N737" s="98"/>
      <c r="O737" s="98"/>
      <c r="P737" s="98"/>
      <c r="Q737" s="90">
        <f t="shared" si="27"/>
        <v>130616.67999999993</v>
      </c>
      <c r="R737" s="91">
        <f t="shared" si="28"/>
        <v>120.7203989242492</v>
      </c>
    </row>
    <row r="738" spans="1:18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1129</v>
      </c>
      <c r="H738" s="99">
        <v>3744</v>
      </c>
      <c r="I738" s="97">
        <v>3</v>
      </c>
      <c r="J738" s="102">
        <f>สกลนคร!F68</f>
        <v>220761.13</v>
      </c>
      <c r="K738" s="101">
        <f>สกลนคร!AG68</f>
        <v>277173.64</v>
      </c>
      <c r="L738" s="102">
        <f>สกลนคร!AH68</f>
        <v>537193.19999999995</v>
      </c>
      <c r="M738" s="102">
        <f>สกลนคร!AI68</f>
        <v>416124.12</v>
      </c>
      <c r="N738" s="98"/>
      <c r="O738" s="98"/>
      <c r="P738" s="98"/>
      <c r="Q738" s="90">
        <f t="shared" si="27"/>
        <v>121069.07999999996</v>
      </c>
      <c r="R738" s="91">
        <f t="shared" si="28"/>
        <v>143.48108974358973</v>
      </c>
    </row>
    <row r="739" spans="1:18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1130</v>
      </c>
      <c r="H739" s="99">
        <v>3274</v>
      </c>
      <c r="I739" s="97">
        <v>3</v>
      </c>
      <c r="J739" s="102">
        <f>สกลนคร!F69</f>
        <v>322588.21000000002</v>
      </c>
      <c r="K739" s="101">
        <f>สกลนคร!AG69</f>
        <v>384670.78</v>
      </c>
      <c r="L739" s="102">
        <f>สกลนคร!AH69</f>
        <v>837628.82</v>
      </c>
      <c r="M739" s="102">
        <f>สกลนคร!AI69</f>
        <v>689380.36</v>
      </c>
      <c r="N739" s="98"/>
      <c r="O739" s="98"/>
      <c r="P739" s="98"/>
      <c r="Q739" s="90">
        <f t="shared" si="27"/>
        <v>148248.45999999996</v>
      </c>
      <c r="R739" s="91">
        <f t="shared" si="28"/>
        <v>255.84264508246793</v>
      </c>
    </row>
    <row r="740" spans="1:18" s="117" customFormat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1131</v>
      </c>
      <c r="H740" s="113">
        <v>2726</v>
      </c>
      <c r="I740" s="111">
        <v>2</v>
      </c>
      <c r="J740" s="102">
        <f>สกลนคร!F70</f>
        <v>426644.13</v>
      </c>
      <c r="K740" s="101">
        <f>สกลนคร!AG70</f>
        <v>504515.15</v>
      </c>
      <c r="L740" s="102">
        <f>สกลนคร!AH70</f>
        <v>455750.8</v>
      </c>
      <c r="M740" s="102">
        <f>สกลนคร!AI70</f>
        <v>417043.24</v>
      </c>
      <c r="N740" s="112"/>
      <c r="O740" s="112"/>
      <c r="P740" s="112"/>
      <c r="Q740" s="115">
        <f t="shared" si="27"/>
        <v>38707.56</v>
      </c>
      <c r="R740" s="116">
        <f t="shared" si="28"/>
        <v>167.18664710198092</v>
      </c>
    </row>
    <row r="741" spans="1:18" s="109" customFormat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5198390.620000001</v>
      </c>
      <c r="K741" s="106">
        <f>SUM(K726:K739)</f>
        <v>5978161.5</v>
      </c>
      <c r="L741" s="106">
        <f>SUM(L726:L739)</f>
        <v>7955133.1799999997</v>
      </c>
      <c r="M741" s="106">
        <f>SUM(M726:M739)</f>
        <v>6238726.8200000003</v>
      </c>
      <c r="N741" s="104">
        <v>14</v>
      </c>
      <c r="O741" s="104">
        <v>14</v>
      </c>
      <c r="P741" s="104">
        <f>N741-O741</f>
        <v>0</v>
      </c>
      <c r="Q741" s="107">
        <f t="shared" si="27"/>
        <v>1716406.3599999994</v>
      </c>
      <c r="R741" s="108">
        <f>L741/H741</f>
        <v>171.52816378455302</v>
      </c>
    </row>
    <row r="742" spans="1:18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1132</v>
      </c>
      <c r="H743" s="113">
        <v>6085</v>
      </c>
      <c r="I743" s="111">
        <v>5</v>
      </c>
      <c r="J743" s="102">
        <f>สกลนคร!F71</f>
        <v>427185.06</v>
      </c>
      <c r="K743" s="114">
        <f>สกลนคร!AG71</f>
        <v>851764.79</v>
      </c>
      <c r="L743" s="102">
        <f>สกลนคร!AH71</f>
        <v>904182.47</v>
      </c>
      <c r="M743" s="102">
        <f>สกลนคร!AI71</f>
        <v>909446.64</v>
      </c>
      <c r="N743" s="112"/>
      <c r="O743" s="112"/>
      <c r="P743" s="112"/>
      <c r="Q743" s="90">
        <f t="shared" si="27"/>
        <v>-5264.1700000000419</v>
      </c>
      <c r="R743" s="91">
        <f t="shared" si="28"/>
        <v>148.59202465078062</v>
      </c>
    </row>
    <row r="744" spans="1:18" s="117" customFormat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1133</v>
      </c>
      <c r="H744" s="113">
        <v>4230</v>
      </c>
      <c r="I744" s="111">
        <v>3</v>
      </c>
      <c r="J744" s="102">
        <f>สกลนคร!F72</f>
        <v>632198.49</v>
      </c>
      <c r="K744" s="114">
        <f>สกลนคร!AG72</f>
        <v>1063247.2</v>
      </c>
      <c r="L744" s="102">
        <f>สกลนคร!AH72</f>
        <v>600989.82000000007</v>
      </c>
      <c r="M744" s="102">
        <f>สกลนคร!AI72</f>
        <v>613488.18000000005</v>
      </c>
      <c r="N744" s="112"/>
      <c r="O744" s="112"/>
      <c r="P744" s="112"/>
      <c r="Q744" s="90">
        <f t="shared" si="27"/>
        <v>-12498.359999999986</v>
      </c>
      <c r="R744" s="91">
        <f t="shared" si="28"/>
        <v>142.07797163120568</v>
      </c>
    </row>
    <row r="745" spans="1:18" s="117" customFormat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1134</v>
      </c>
      <c r="H745" s="113">
        <v>4909</v>
      </c>
      <c r="I745" s="111">
        <v>4</v>
      </c>
      <c r="J745" s="102">
        <f>สกลนคร!F73</f>
        <v>663645.65</v>
      </c>
      <c r="K745" s="114">
        <f>สกลนคร!AG73</f>
        <v>736845.46</v>
      </c>
      <c r="L745" s="102">
        <f>สกลนคร!AH73</f>
        <v>729713.64</v>
      </c>
      <c r="M745" s="102">
        <f>สกลนคร!AI73</f>
        <v>724583.41999999993</v>
      </c>
      <c r="N745" s="112"/>
      <c r="O745" s="112"/>
      <c r="P745" s="112"/>
      <c r="Q745" s="90">
        <f t="shared" si="27"/>
        <v>5130.2200000000885</v>
      </c>
      <c r="R745" s="91">
        <f t="shared" si="28"/>
        <v>148.64812385414544</v>
      </c>
    </row>
    <row r="746" spans="1:18" s="117" customFormat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1135</v>
      </c>
      <c r="H746" s="113">
        <v>3876</v>
      </c>
      <c r="I746" s="111">
        <v>3</v>
      </c>
      <c r="J746" s="102">
        <f>สกลนคร!F74</f>
        <v>474272.27</v>
      </c>
      <c r="K746" s="114">
        <f>สกลนคร!AG74</f>
        <v>604051.63</v>
      </c>
      <c r="L746" s="102">
        <f>สกลนคร!AH74</f>
        <v>735194.39</v>
      </c>
      <c r="M746" s="102">
        <f>สกลนคร!AI74</f>
        <v>668004.32000000007</v>
      </c>
      <c r="N746" s="112"/>
      <c r="O746" s="112"/>
      <c r="P746" s="112"/>
      <c r="Q746" s="90">
        <f t="shared" si="27"/>
        <v>67190.069999999949</v>
      </c>
      <c r="R746" s="91">
        <f t="shared" si="28"/>
        <v>189.67863519091847</v>
      </c>
    </row>
    <row r="747" spans="1:18" s="117" customFormat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1136</v>
      </c>
      <c r="H747" s="113">
        <v>4206</v>
      </c>
      <c r="I747" s="111">
        <v>3</v>
      </c>
      <c r="J747" s="102">
        <f>สกลนคร!F75</f>
        <v>181962.99</v>
      </c>
      <c r="K747" s="114">
        <f>สกลนคร!AG75</f>
        <v>245333.99</v>
      </c>
      <c r="L747" s="102">
        <f>สกลนคร!AH75</f>
        <v>604617.06999999995</v>
      </c>
      <c r="M747" s="102">
        <f>สกลนคร!AI75</f>
        <v>596365.70000000007</v>
      </c>
      <c r="N747" s="112"/>
      <c r="O747" s="112"/>
      <c r="P747" s="112"/>
      <c r="Q747" s="90">
        <f t="shared" si="27"/>
        <v>8251.3699999998789</v>
      </c>
      <c r="R747" s="91">
        <f t="shared" si="28"/>
        <v>143.75108654303375</v>
      </c>
    </row>
    <row r="748" spans="1:18" s="117" customFormat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1137</v>
      </c>
      <c r="H748" s="113">
        <v>2071</v>
      </c>
      <c r="I748" s="111">
        <v>2</v>
      </c>
      <c r="J748" s="102">
        <f>สกลนคร!F76</f>
        <v>519976.27</v>
      </c>
      <c r="K748" s="114">
        <f>สกลนคร!AG76</f>
        <v>562807.28</v>
      </c>
      <c r="L748" s="102">
        <f>สกลนคร!AH76</f>
        <v>545950.71999999997</v>
      </c>
      <c r="M748" s="102">
        <f>สกลนคร!AI76</f>
        <v>481231.86000000004</v>
      </c>
      <c r="N748" s="112"/>
      <c r="O748" s="112"/>
      <c r="P748" s="112"/>
      <c r="Q748" s="90">
        <f t="shared" si="27"/>
        <v>64718.859999999928</v>
      </c>
      <c r="R748" s="91">
        <f t="shared" si="28"/>
        <v>263.61695799130854</v>
      </c>
    </row>
    <row r="749" spans="1:18" s="117" customFormat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1138</v>
      </c>
      <c r="H749" s="113">
        <v>1955</v>
      </c>
      <c r="I749" s="111">
        <v>2</v>
      </c>
      <c r="J749" s="102">
        <f>สกลนคร!F77</f>
        <v>418035.67</v>
      </c>
      <c r="K749" s="114">
        <f>สกลนคร!AG77</f>
        <v>701305.22</v>
      </c>
      <c r="L749" s="102">
        <f>สกลนคร!AH77</f>
        <v>582395.79</v>
      </c>
      <c r="M749" s="102">
        <f>สกลนคร!AI77</f>
        <v>571591.66</v>
      </c>
      <c r="N749" s="112"/>
      <c r="O749" s="112"/>
      <c r="P749" s="112"/>
      <c r="Q749" s="90">
        <f t="shared" si="27"/>
        <v>10804.130000000005</v>
      </c>
      <c r="R749" s="91">
        <f t="shared" si="28"/>
        <v>297.90065984654734</v>
      </c>
    </row>
    <row r="750" spans="1:18" s="109" customFormat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3317276.4</v>
      </c>
      <c r="K750" s="106">
        <f>SUM(K742:K749)</f>
        <v>4765355.57</v>
      </c>
      <c r="L750" s="106">
        <f>SUM(L742:L749)</f>
        <v>4703043.9000000004</v>
      </c>
      <c r="M750" s="106">
        <f>SUM(M742:M749)</f>
        <v>4564711.78</v>
      </c>
      <c r="N750" s="104">
        <v>7</v>
      </c>
      <c r="O750" s="104">
        <v>7</v>
      </c>
      <c r="P750" s="104">
        <f>N750-O750</f>
        <v>0</v>
      </c>
      <c r="Q750" s="107">
        <f t="shared" si="27"/>
        <v>138332.12000000011</v>
      </c>
      <c r="R750" s="108">
        <f>L750/H750</f>
        <v>172.07097541343481</v>
      </c>
    </row>
    <row r="751" spans="1:18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1139</v>
      </c>
      <c r="H752" s="99">
        <v>3739</v>
      </c>
      <c r="I752" s="97">
        <v>3</v>
      </c>
      <c r="J752" s="102">
        <f>สกลนคร!F78</f>
        <v>213389.62</v>
      </c>
      <c r="K752" s="101">
        <f>สกลนคร!AG78</f>
        <v>263374.56</v>
      </c>
      <c r="L752" s="102">
        <f>สกลนคร!AH78</f>
        <v>412032.47</v>
      </c>
      <c r="M752" s="102">
        <f>สกลนคร!AI78</f>
        <v>425760.31</v>
      </c>
      <c r="N752" s="98"/>
      <c r="O752" s="98"/>
      <c r="P752" s="98"/>
      <c r="Q752" s="90">
        <f t="shared" si="27"/>
        <v>-13727.840000000026</v>
      </c>
      <c r="R752" s="91">
        <f t="shared" si="28"/>
        <v>110.19857448515646</v>
      </c>
    </row>
    <row r="753" spans="1:18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1140</v>
      </c>
      <c r="H753" s="99">
        <v>3786</v>
      </c>
      <c r="I753" s="97">
        <v>3</v>
      </c>
      <c r="J753" s="102">
        <f>สกลนคร!F79</f>
        <v>351200.99</v>
      </c>
      <c r="K753" s="101">
        <f>สกลนคร!AG79</f>
        <v>396963.49</v>
      </c>
      <c r="L753" s="102">
        <f>สกลนคร!AH79</f>
        <v>720507.57000000007</v>
      </c>
      <c r="M753" s="102">
        <f>สกลนคร!AI79</f>
        <v>565360.43999999994</v>
      </c>
      <c r="N753" s="98"/>
      <c r="O753" s="98"/>
      <c r="P753" s="98"/>
      <c r="Q753" s="90">
        <f t="shared" si="27"/>
        <v>155147.13000000012</v>
      </c>
      <c r="R753" s="91">
        <f t="shared" si="28"/>
        <v>190.30839144215534</v>
      </c>
    </row>
    <row r="754" spans="1:18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1141</v>
      </c>
      <c r="H754" s="99">
        <v>3021</v>
      </c>
      <c r="I754" s="97">
        <v>3</v>
      </c>
      <c r="J754" s="102">
        <f>สกลนคร!F80</f>
        <v>405276.06</v>
      </c>
      <c r="K754" s="101">
        <f>สกลนคร!AG80</f>
        <v>465867.38</v>
      </c>
      <c r="L754" s="102">
        <f>สกลนคร!AH80</f>
        <v>622027.68999999994</v>
      </c>
      <c r="M754" s="102">
        <f>สกลนคร!AI80</f>
        <v>485324.33</v>
      </c>
      <c r="N754" s="98"/>
      <c r="O754" s="98"/>
      <c r="P754" s="98"/>
      <c r="Q754" s="90">
        <f t="shared" si="27"/>
        <v>136703.35999999993</v>
      </c>
      <c r="R754" s="91">
        <f t="shared" si="28"/>
        <v>205.90125455147302</v>
      </c>
    </row>
    <row r="755" spans="1:18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1142</v>
      </c>
      <c r="H755" s="99">
        <v>1545</v>
      </c>
      <c r="I755" s="97">
        <v>2</v>
      </c>
      <c r="J755" s="102">
        <f>สกลนคร!F81</f>
        <v>340754.67</v>
      </c>
      <c r="K755" s="101">
        <f>สกลนคร!AG81</f>
        <v>363090.08999999997</v>
      </c>
      <c r="L755" s="102">
        <f>สกลนคร!AH81</f>
        <v>508826.98</v>
      </c>
      <c r="M755" s="102">
        <f>สกลนคร!AI81</f>
        <v>600455.27</v>
      </c>
      <c r="N755" s="98"/>
      <c r="O755" s="98"/>
      <c r="P755" s="98"/>
      <c r="Q755" s="90">
        <f t="shared" si="27"/>
        <v>-91628.290000000037</v>
      </c>
      <c r="R755" s="91">
        <f t="shared" si="28"/>
        <v>329.33785113268607</v>
      </c>
    </row>
    <row r="756" spans="1:18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1143</v>
      </c>
      <c r="H756" s="99">
        <v>3954</v>
      </c>
      <c r="I756" s="97">
        <v>3</v>
      </c>
      <c r="J756" s="102">
        <f>สกลนคร!F82</f>
        <v>390068.13</v>
      </c>
      <c r="K756" s="101">
        <f>สกลนคร!AG82</f>
        <v>450924.94</v>
      </c>
      <c r="L756" s="102">
        <f>สกลนคร!AH82</f>
        <v>435241.17000000004</v>
      </c>
      <c r="M756" s="102">
        <f>สกลนคร!AI82</f>
        <v>319323.81</v>
      </c>
      <c r="N756" s="98"/>
      <c r="O756" s="98"/>
      <c r="P756" s="98"/>
      <c r="Q756" s="90">
        <f t="shared" si="27"/>
        <v>115917.36000000004</v>
      </c>
      <c r="R756" s="91">
        <f t="shared" si="28"/>
        <v>110.07616843702581</v>
      </c>
    </row>
    <row r="757" spans="1:18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1144</v>
      </c>
      <c r="H757" s="99">
        <v>6234</v>
      </c>
      <c r="I757" s="97">
        <v>5</v>
      </c>
      <c r="J757" s="102">
        <f>สกลนคร!F83</f>
        <v>352727.66</v>
      </c>
      <c r="K757" s="101">
        <f>สกลนคร!AG83</f>
        <v>428093.99</v>
      </c>
      <c r="L757" s="102">
        <f>สกลนคร!AH83</f>
        <v>628957.61</v>
      </c>
      <c r="M757" s="102">
        <f>สกลนคร!AI83</f>
        <v>551199.15</v>
      </c>
      <c r="N757" s="98"/>
      <c r="O757" s="98"/>
      <c r="P757" s="98"/>
      <c r="Q757" s="90">
        <f t="shared" si="27"/>
        <v>77758.459999999963</v>
      </c>
      <c r="R757" s="91">
        <f t="shared" si="28"/>
        <v>100.89149983958934</v>
      </c>
    </row>
    <row r="758" spans="1:18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1145</v>
      </c>
      <c r="H758" s="99">
        <v>4005</v>
      </c>
      <c r="I758" s="97">
        <v>3</v>
      </c>
      <c r="J758" s="102">
        <f>สกลนคร!F84</f>
        <v>127220.16</v>
      </c>
      <c r="K758" s="101">
        <f>สกลนคร!AG84</f>
        <v>190151.11</v>
      </c>
      <c r="L758" s="102">
        <f>สกลนคร!AH84</f>
        <v>702734.37</v>
      </c>
      <c r="M758" s="102">
        <f>สกลนคร!AI84</f>
        <v>628186.65</v>
      </c>
      <c r="N758" s="98"/>
      <c r="O758" s="98"/>
      <c r="P758" s="98"/>
      <c r="Q758" s="90">
        <f t="shared" si="27"/>
        <v>74547.719999999972</v>
      </c>
      <c r="R758" s="91">
        <f t="shared" si="28"/>
        <v>175.46426217228463</v>
      </c>
    </row>
    <row r="759" spans="1:18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1146</v>
      </c>
      <c r="H759" s="99">
        <v>3358</v>
      </c>
      <c r="I759" s="97">
        <v>3</v>
      </c>
      <c r="J759" s="102">
        <f>สกลนคร!F85</f>
        <v>417383.62</v>
      </c>
      <c r="K759" s="101">
        <f>สกลนคร!AG85</f>
        <v>438155.4</v>
      </c>
      <c r="L759" s="102">
        <f>สกลนคร!AH85</f>
        <v>586031.04</v>
      </c>
      <c r="M759" s="102">
        <f>สกลนคร!AI85</f>
        <v>446335.82999999996</v>
      </c>
      <c r="N759" s="98"/>
      <c r="O759" s="98"/>
      <c r="P759" s="98"/>
      <c r="Q759" s="90">
        <f t="shared" si="27"/>
        <v>139695.21000000008</v>
      </c>
      <c r="R759" s="91">
        <f t="shared" si="28"/>
        <v>174.51787969029186</v>
      </c>
    </row>
    <row r="760" spans="1:18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1147</v>
      </c>
      <c r="H760" s="99">
        <v>1364</v>
      </c>
      <c r="I760" s="97">
        <v>1</v>
      </c>
      <c r="J760" s="102">
        <f>สกลนคร!F86</f>
        <v>271385.93</v>
      </c>
      <c r="K760" s="101">
        <f>สกลนคร!AG86</f>
        <v>283117.89</v>
      </c>
      <c r="L760" s="102">
        <f>สกลนคร!AH86</f>
        <v>373843.87</v>
      </c>
      <c r="M760" s="102">
        <f>สกลนคร!AI86</f>
        <v>234162.74</v>
      </c>
      <c r="N760" s="98"/>
      <c r="O760" s="98"/>
      <c r="P760" s="98"/>
      <c r="Q760" s="90">
        <f t="shared" si="27"/>
        <v>139681.13</v>
      </c>
      <c r="R760" s="91">
        <f t="shared" si="28"/>
        <v>274.07908357771259</v>
      </c>
    </row>
    <row r="761" spans="1:18" s="109" customFormat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2869406.84</v>
      </c>
      <c r="K761" s="106">
        <f>SUM(K751:K760)</f>
        <v>3279738.85</v>
      </c>
      <c r="L761" s="106">
        <f>SUM(L751:L760)</f>
        <v>4990202.7700000005</v>
      </c>
      <c r="M761" s="106">
        <f>SUM(M751:M760)</f>
        <v>4256108.53</v>
      </c>
      <c r="N761" s="104">
        <v>9</v>
      </c>
      <c r="O761" s="104">
        <v>9</v>
      </c>
      <c r="P761" s="104">
        <f>N761-O761</f>
        <v>0</v>
      </c>
      <c r="Q761" s="107">
        <f t="shared" si="27"/>
        <v>734094.24000000022</v>
      </c>
      <c r="R761" s="108">
        <f>L761/H761</f>
        <v>160.94313261949301</v>
      </c>
    </row>
    <row r="762" spans="1:18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1148</v>
      </c>
      <c r="H763" s="99">
        <v>2110</v>
      </c>
      <c r="I763" s="97">
        <v>2</v>
      </c>
      <c r="J763" s="102">
        <f>สกลนคร!F87</f>
        <v>467506.03</v>
      </c>
      <c r="K763" s="101">
        <f>สกลนคร!AG87</f>
        <v>515596.27</v>
      </c>
      <c r="L763" s="102">
        <f>สกลนคร!AH87</f>
        <v>277821.3</v>
      </c>
      <c r="M763" s="102">
        <f>สกลนคร!AI87</f>
        <v>357065.05</v>
      </c>
      <c r="N763" s="98"/>
      <c r="O763" s="98"/>
      <c r="P763" s="98"/>
      <c r="Q763" s="90">
        <f t="shared" si="27"/>
        <v>-79243.75</v>
      </c>
      <c r="R763" s="91">
        <f t="shared" si="28"/>
        <v>131.66886255924169</v>
      </c>
    </row>
    <row r="764" spans="1:18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1149</v>
      </c>
      <c r="H764" s="99">
        <v>1235</v>
      </c>
      <c r="I764" s="97">
        <v>1</v>
      </c>
      <c r="J764" s="102">
        <f>สกลนคร!F88</f>
        <v>352174.92</v>
      </c>
      <c r="K764" s="101">
        <f>สกลนคร!AG88</f>
        <v>358869.67</v>
      </c>
      <c r="L764" s="102">
        <f>สกลนคร!AH88</f>
        <v>221137.98</v>
      </c>
      <c r="M764" s="102">
        <f>สกลนคร!AI88</f>
        <v>287152.65999999997</v>
      </c>
      <c r="N764" s="98"/>
      <c r="O764" s="98"/>
      <c r="P764" s="98"/>
      <c r="Q764" s="90">
        <f t="shared" si="27"/>
        <v>-66014.679999999964</v>
      </c>
      <c r="R764" s="91">
        <f t="shared" si="28"/>
        <v>179.05909311740891</v>
      </c>
    </row>
    <row r="765" spans="1:18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1150</v>
      </c>
      <c r="H765" s="99">
        <v>2785</v>
      </c>
      <c r="I765" s="97">
        <v>2</v>
      </c>
      <c r="J765" s="102">
        <f>สกลนคร!F89</f>
        <v>875839.06</v>
      </c>
      <c r="K765" s="101">
        <f>สกลนคร!AG89</f>
        <v>887499.38</v>
      </c>
      <c r="L765" s="102">
        <f>สกลนคร!AH89</f>
        <v>614089.6</v>
      </c>
      <c r="M765" s="102">
        <f>สกลนคร!AI89</f>
        <v>457726.43000000005</v>
      </c>
      <c r="N765" s="98"/>
      <c r="O765" s="98"/>
      <c r="P765" s="98"/>
      <c r="Q765" s="90">
        <f t="shared" si="27"/>
        <v>156363.16999999993</v>
      </c>
      <c r="R765" s="91">
        <f t="shared" si="28"/>
        <v>220.49895870736086</v>
      </c>
    </row>
    <row r="766" spans="1:18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1151</v>
      </c>
      <c r="H766" s="99">
        <v>1721</v>
      </c>
      <c r="I766" s="97">
        <v>2</v>
      </c>
      <c r="J766" s="102">
        <f>สกลนคร!F90</f>
        <v>179564.54</v>
      </c>
      <c r="K766" s="101">
        <f>สกลนคร!AG90</f>
        <v>190945.09</v>
      </c>
      <c r="L766" s="102">
        <f>สกลนคร!AH90</f>
        <v>171090.4</v>
      </c>
      <c r="M766" s="102">
        <f>สกลนคร!AI90</f>
        <v>221402.37</v>
      </c>
      <c r="N766" s="98"/>
      <c r="O766" s="98"/>
      <c r="P766" s="98"/>
      <c r="Q766" s="90">
        <f t="shared" si="27"/>
        <v>-50311.97</v>
      </c>
      <c r="R766" s="91">
        <f t="shared" si="28"/>
        <v>99.413364323067981</v>
      </c>
    </row>
    <row r="767" spans="1:18" s="109" customFormat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1875084.55</v>
      </c>
      <c r="K767" s="106">
        <f>SUM(K762:K766)</f>
        <v>1952910.41</v>
      </c>
      <c r="L767" s="106">
        <f>SUM(L762:L766)</f>
        <v>1284139.2799999998</v>
      </c>
      <c r="M767" s="106">
        <f>SUM(M762:M766)</f>
        <v>1323346.5100000002</v>
      </c>
      <c r="N767" s="104">
        <v>4</v>
      </c>
      <c r="O767" s="104">
        <v>4</v>
      </c>
      <c r="P767" s="104">
        <f>N767-O767</f>
        <v>0</v>
      </c>
      <c r="Q767" s="107">
        <f t="shared" si="27"/>
        <v>-39207.230000000447</v>
      </c>
      <c r="R767" s="108">
        <f>L767/H767</f>
        <v>163.56378550503118</v>
      </c>
    </row>
    <row r="768" spans="1:18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1152</v>
      </c>
      <c r="H769" s="99">
        <v>5792</v>
      </c>
      <c r="I769" s="97">
        <v>4</v>
      </c>
      <c r="J769" s="102">
        <f>สกลนคร!F91</f>
        <v>314349.51</v>
      </c>
      <c r="K769" s="101">
        <f>สกลนคร!AG91</f>
        <v>393744.87</v>
      </c>
      <c r="L769" s="102">
        <f>สกลนคร!AH91</f>
        <v>466013.25</v>
      </c>
      <c r="M769" s="102">
        <f>สกลนคร!AI91</f>
        <v>458393.96</v>
      </c>
      <c r="N769" s="98"/>
      <c r="O769" s="98"/>
      <c r="P769" s="98"/>
      <c r="Q769" s="90">
        <f t="shared" si="27"/>
        <v>7619.289999999979</v>
      </c>
      <c r="R769" s="91">
        <f t="shared" si="28"/>
        <v>80.458088743093924</v>
      </c>
    </row>
    <row r="770" spans="1:18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1153</v>
      </c>
      <c r="H770" s="99">
        <v>2531</v>
      </c>
      <c r="I770" s="97">
        <v>2</v>
      </c>
      <c r="J770" s="102">
        <f>สกลนคร!F92</f>
        <v>68381.279999999999</v>
      </c>
      <c r="K770" s="101">
        <f>สกลนคร!AG92</f>
        <v>96056.960000000006</v>
      </c>
      <c r="L770" s="102">
        <f>สกลนคร!AH92</f>
        <v>466013.25</v>
      </c>
      <c r="M770" s="102">
        <f>สกลนคร!AI92</f>
        <v>458393.96</v>
      </c>
      <c r="N770" s="98"/>
      <c r="O770" s="98"/>
      <c r="P770" s="98"/>
      <c r="Q770" s="90">
        <f t="shared" si="27"/>
        <v>7619.289999999979</v>
      </c>
      <c r="R770" s="91">
        <f t="shared" si="28"/>
        <v>184.12218490715134</v>
      </c>
    </row>
    <row r="771" spans="1:18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1154</v>
      </c>
      <c r="H771" s="99">
        <v>3458</v>
      </c>
      <c r="I771" s="97">
        <v>3</v>
      </c>
      <c r="J771" s="102">
        <f>สกลนคร!F93</f>
        <v>52885.97</v>
      </c>
      <c r="K771" s="101">
        <f>สกลนคร!AG93</f>
        <v>98902.14</v>
      </c>
      <c r="L771" s="102">
        <f>สกลนคร!AH93</f>
        <v>466013.25</v>
      </c>
      <c r="M771" s="102">
        <f>สกลนคร!AI93</f>
        <v>458393.96</v>
      </c>
      <c r="N771" s="98"/>
      <c r="O771" s="98"/>
      <c r="P771" s="98"/>
      <c r="Q771" s="90">
        <f t="shared" si="27"/>
        <v>7619.289999999979</v>
      </c>
      <c r="R771" s="91">
        <f t="shared" si="28"/>
        <v>134.76380855986119</v>
      </c>
    </row>
    <row r="772" spans="1:18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1155</v>
      </c>
      <c r="H772" s="99">
        <v>6025</v>
      </c>
      <c r="I772" s="97">
        <v>5</v>
      </c>
      <c r="J772" s="102">
        <f>สกลนคร!F94</f>
        <v>375467.29</v>
      </c>
      <c r="K772" s="101">
        <f>สกลนคร!AG94</f>
        <v>395971.52</v>
      </c>
      <c r="L772" s="102">
        <f>สกลนคร!AH94</f>
        <v>466013.25</v>
      </c>
      <c r="M772" s="102">
        <f>สกลนคร!AI94</f>
        <v>458393.96</v>
      </c>
      <c r="N772" s="98"/>
      <c r="O772" s="98"/>
      <c r="P772" s="98"/>
      <c r="Q772" s="90">
        <f t="shared" si="27"/>
        <v>7619.289999999979</v>
      </c>
      <c r="R772" s="91">
        <f t="shared" si="28"/>
        <v>77.346597510373442</v>
      </c>
    </row>
    <row r="773" spans="1:18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1156</v>
      </c>
      <c r="H773" s="99">
        <v>3940</v>
      </c>
      <c r="I773" s="97">
        <v>3</v>
      </c>
      <c r="J773" s="102">
        <f>สกลนคร!F95</f>
        <v>278107.90999999997</v>
      </c>
      <c r="K773" s="101">
        <f>สกลนคร!AG95</f>
        <v>346801.32999999996</v>
      </c>
      <c r="L773" s="102">
        <f>สกลนคร!AH95</f>
        <v>720264.05</v>
      </c>
      <c r="M773" s="102">
        <f>สกลนคร!AI95</f>
        <v>651783.96</v>
      </c>
      <c r="N773" s="98"/>
      <c r="O773" s="98"/>
      <c r="P773" s="98"/>
      <c r="Q773" s="90">
        <f t="shared" si="27"/>
        <v>68480.090000000084</v>
      </c>
      <c r="R773" s="91">
        <f t="shared" si="28"/>
        <v>182.80813451776652</v>
      </c>
    </row>
    <row r="774" spans="1:18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1157</v>
      </c>
      <c r="H774" s="99">
        <v>4289</v>
      </c>
      <c r="I774" s="97">
        <v>3</v>
      </c>
      <c r="J774" s="102">
        <f>สกลนคร!F96</f>
        <v>371113.55</v>
      </c>
      <c r="K774" s="101">
        <f>สกลนคร!AG96</f>
        <v>412275.73</v>
      </c>
      <c r="L774" s="102">
        <f>สกลนคร!AH96</f>
        <v>466013.25</v>
      </c>
      <c r="M774" s="102">
        <f>สกลนคร!AI96</f>
        <v>458393.96</v>
      </c>
      <c r="N774" s="98"/>
      <c r="O774" s="98"/>
      <c r="P774" s="98"/>
      <c r="Q774" s="90">
        <f t="shared" ref="Q774:Q837" si="29">L774-M774</f>
        <v>7619.289999999979</v>
      </c>
      <c r="R774" s="91">
        <f t="shared" ref="R774:R837" si="30">L774/H774</f>
        <v>108.65312427139193</v>
      </c>
    </row>
    <row r="775" spans="1:18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1158</v>
      </c>
      <c r="H775" s="99">
        <v>3268</v>
      </c>
      <c r="I775" s="97">
        <v>3</v>
      </c>
      <c r="J775" s="102">
        <f>สกลนคร!F97</f>
        <v>234315.13</v>
      </c>
      <c r="K775" s="101">
        <f>สกลนคร!AG97</f>
        <v>259865.63</v>
      </c>
      <c r="L775" s="102">
        <f>สกลนคร!AH97</f>
        <v>466013.25</v>
      </c>
      <c r="M775" s="102">
        <f>สกลนคร!AI97</f>
        <v>458393.96</v>
      </c>
      <c r="N775" s="98"/>
      <c r="O775" s="98"/>
      <c r="P775" s="98"/>
      <c r="Q775" s="90">
        <f t="shared" si="29"/>
        <v>7619.289999999979</v>
      </c>
      <c r="R775" s="91">
        <f t="shared" si="30"/>
        <v>142.59891370869033</v>
      </c>
    </row>
    <row r="776" spans="1:18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1159</v>
      </c>
      <c r="H776" s="99">
        <v>6769</v>
      </c>
      <c r="I776" s="97">
        <v>5</v>
      </c>
      <c r="J776" s="102">
        <f>สกลนคร!F98</f>
        <v>47037.56</v>
      </c>
      <c r="K776" s="101">
        <f>สกลนคร!AG98</f>
        <v>98648.72</v>
      </c>
      <c r="L776" s="102">
        <f>สกลนคร!AH98</f>
        <v>466013.25</v>
      </c>
      <c r="M776" s="102">
        <f>สกลนคร!AI98</f>
        <v>458393.96</v>
      </c>
      <c r="N776" s="98"/>
      <c r="O776" s="98"/>
      <c r="P776" s="98"/>
      <c r="Q776" s="90">
        <f t="shared" si="29"/>
        <v>7619.289999999979</v>
      </c>
      <c r="R776" s="91">
        <f t="shared" si="30"/>
        <v>68.84521347318659</v>
      </c>
    </row>
    <row r="777" spans="1:18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1160</v>
      </c>
      <c r="H777" s="99">
        <v>3663</v>
      </c>
      <c r="I777" s="97">
        <v>3</v>
      </c>
      <c r="J777" s="102">
        <f>สกลนคร!F99</f>
        <v>229744.51</v>
      </c>
      <c r="K777" s="101">
        <f>สกลนคร!AG99</f>
        <v>253726.29</v>
      </c>
      <c r="L777" s="102">
        <f>สกลนคร!AH99</f>
        <v>466013.25</v>
      </c>
      <c r="M777" s="102">
        <f>สกลนคร!AI99</f>
        <v>458393.96</v>
      </c>
      <c r="N777" s="98"/>
      <c r="O777" s="98"/>
      <c r="P777" s="98"/>
      <c r="Q777" s="90">
        <f t="shared" si="29"/>
        <v>7619.289999999979</v>
      </c>
      <c r="R777" s="91">
        <f t="shared" si="30"/>
        <v>127.22174447174447</v>
      </c>
    </row>
    <row r="778" spans="1:18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1161</v>
      </c>
      <c r="H778" s="99">
        <v>6722</v>
      </c>
      <c r="I778" s="97">
        <v>5</v>
      </c>
      <c r="J778" s="102">
        <f>สกลนคร!F100</f>
        <v>302355.96999999997</v>
      </c>
      <c r="K778" s="101">
        <f>สกลนคร!AG100</f>
        <v>328511.38</v>
      </c>
      <c r="L778" s="102">
        <f>สกลนคร!AH100</f>
        <v>466013.25</v>
      </c>
      <c r="M778" s="102">
        <f>สกลนคร!AI100</f>
        <v>458393.96</v>
      </c>
      <c r="N778" s="98"/>
      <c r="O778" s="98"/>
      <c r="P778" s="98"/>
      <c r="Q778" s="90">
        <f t="shared" si="29"/>
        <v>7619.289999999979</v>
      </c>
      <c r="R778" s="91">
        <f t="shared" si="30"/>
        <v>69.326576911633438</v>
      </c>
    </row>
    <row r="779" spans="1:18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1162</v>
      </c>
      <c r="H779" s="99">
        <v>5057</v>
      </c>
      <c r="I779" s="97">
        <v>4</v>
      </c>
      <c r="J779" s="102">
        <f>สกลนคร!F101</f>
        <v>97629.13</v>
      </c>
      <c r="K779" s="101">
        <f>สกลนคร!AG101</f>
        <v>158376.97</v>
      </c>
      <c r="L779" s="102">
        <f>สกลนคร!AH101</f>
        <v>466013.25</v>
      </c>
      <c r="M779" s="102">
        <f>สกลนคร!AI101</f>
        <v>458393.96</v>
      </c>
      <c r="N779" s="98"/>
      <c r="O779" s="98"/>
      <c r="P779" s="98"/>
      <c r="Q779" s="90">
        <f t="shared" si="29"/>
        <v>7619.289999999979</v>
      </c>
      <c r="R779" s="91">
        <f t="shared" si="30"/>
        <v>92.152115878979629</v>
      </c>
    </row>
    <row r="780" spans="1:18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1163</v>
      </c>
      <c r="H780" s="99">
        <v>3110</v>
      </c>
      <c r="I780" s="97">
        <v>3</v>
      </c>
      <c r="J780" s="102">
        <f>สกลนคร!F102</f>
        <v>78975.41</v>
      </c>
      <c r="K780" s="101">
        <f>สกลนคร!AG102</f>
        <v>91180.91</v>
      </c>
      <c r="L780" s="102">
        <f>สกลนคร!AH102</f>
        <v>466013.25</v>
      </c>
      <c r="M780" s="102">
        <f>สกลนคร!AI102</f>
        <v>458393.96</v>
      </c>
      <c r="N780" s="98"/>
      <c r="O780" s="98"/>
      <c r="P780" s="98"/>
      <c r="Q780" s="90">
        <f t="shared" si="29"/>
        <v>7619.289999999979</v>
      </c>
      <c r="R780" s="91">
        <f t="shared" si="30"/>
        <v>149.84348874598072</v>
      </c>
    </row>
    <row r="781" spans="1:18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1164</v>
      </c>
      <c r="H781" s="99">
        <v>3446</v>
      </c>
      <c r="I781" s="97">
        <v>3</v>
      </c>
      <c r="J781" s="102">
        <f>สกลนคร!F103</f>
        <v>425896.78</v>
      </c>
      <c r="K781" s="101">
        <f>สกลนคร!AG103</f>
        <v>460969.77</v>
      </c>
      <c r="L781" s="102">
        <f>สกลนคร!AH103</f>
        <v>466013.25</v>
      </c>
      <c r="M781" s="102">
        <f>สกลนคร!AI103</f>
        <v>458393.96</v>
      </c>
      <c r="N781" s="98"/>
      <c r="O781" s="98"/>
      <c r="P781" s="98"/>
      <c r="Q781" s="90">
        <f t="shared" si="29"/>
        <v>7619.289999999979</v>
      </c>
      <c r="R781" s="91">
        <f t="shared" si="30"/>
        <v>135.23309634358677</v>
      </c>
    </row>
    <row r="782" spans="1:18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1165</v>
      </c>
      <c r="H782" s="99">
        <v>4224</v>
      </c>
      <c r="I782" s="97">
        <v>3</v>
      </c>
      <c r="J782" s="102">
        <f>สกลนคร!F104</f>
        <v>117448.51</v>
      </c>
      <c r="K782" s="101">
        <f>สกลนคร!AG104</f>
        <v>140659.01999999999</v>
      </c>
      <c r="L782" s="102">
        <f>สกลนคร!AH104</f>
        <v>466013.25</v>
      </c>
      <c r="M782" s="102">
        <f>สกลนคร!AI104</f>
        <v>458393.96</v>
      </c>
      <c r="N782" s="98"/>
      <c r="O782" s="98"/>
      <c r="P782" s="98"/>
      <c r="Q782" s="90">
        <f t="shared" si="29"/>
        <v>7619.289999999979</v>
      </c>
      <c r="R782" s="91">
        <f t="shared" si="30"/>
        <v>110.32510653409091</v>
      </c>
    </row>
    <row r="783" spans="1:18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1166</v>
      </c>
      <c r="H783" s="99">
        <v>4904</v>
      </c>
      <c r="I783" s="97">
        <v>4</v>
      </c>
      <c r="J783" s="102">
        <f>สกลนคร!F105</f>
        <v>66308.94</v>
      </c>
      <c r="K783" s="101">
        <f>สกลนคร!AG105</f>
        <v>20229.400000000009</v>
      </c>
      <c r="L783" s="102">
        <f>สกลนคร!AH105</f>
        <v>466013.25</v>
      </c>
      <c r="M783" s="102">
        <f>สกลนคร!AI105</f>
        <v>458393.96</v>
      </c>
      <c r="N783" s="98"/>
      <c r="O783" s="98"/>
      <c r="P783" s="98"/>
      <c r="Q783" s="90">
        <f t="shared" si="29"/>
        <v>7619.289999999979</v>
      </c>
      <c r="R783" s="91">
        <f t="shared" si="30"/>
        <v>95.027171696574229</v>
      </c>
    </row>
    <row r="784" spans="1:18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1167</v>
      </c>
      <c r="H784" s="99">
        <v>4515</v>
      </c>
      <c r="I784" s="97">
        <v>4</v>
      </c>
      <c r="J784" s="102">
        <f>สกลนคร!F106</f>
        <v>294292.07</v>
      </c>
      <c r="K784" s="101">
        <f>สกลนคร!AG106</f>
        <v>369983.53</v>
      </c>
      <c r="L784" s="102">
        <f>สกลนคร!AH106</f>
        <v>466013.25</v>
      </c>
      <c r="M784" s="102">
        <f>สกลนคร!AI106</f>
        <v>458393.96</v>
      </c>
      <c r="N784" s="98"/>
      <c r="O784" s="98"/>
      <c r="P784" s="98"/>
      <c r="Q784" s="90">
        <f t="shared" si="29"/>
        <v>7619.289999999979</v>
      </c>
      <c r="R784" s="91">
        <f t="shared" si="30"/>
        <v>103.21445182724253</v>
      </c>
    </row>
    <row r="785" spans="1:18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1168</v>
      </c>
      <c r="H785" s="99">
        <v>2847</v>
      </c>
      <c r="I785" s="97">
        <v>2</v>
      </c>
      <c r="J785" s="102">
        <f>สกลนคร!F107</f>
        <v>209358.41</v>
      </c>
      <c r="K785" s="101">
        <f>สกลนคร!AG107</f>
        <v>236564.45</v>
      </c>
      <c r="L785" s="102">
        <f>สกลนคร!AH107</f>
        <v>612893.25</v>
      </c>
      <c r="M785" s="102">
        <f>สกลนคร!AI107</f>
        <v>605273.96</v>
      </c>
      <c r="N785" s="98"/>
      <c r="O785" s="98"/>
      <c r="P785" s="98"/>
      <c r="Q785" s="90">
        <f t="shared" si="29"/>
        <v>7619.2900000000373</v>
      </c>
      <c r="R785" s="91">
        <f t="shared" si="30"/>
        <v>215.2768703898841</v>
      </c>
    </row>
    <row r="786" spans="1:18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1169</v>
      </c>
      <c r="H786" s="99">
        <v>3128</v>
      </c>
      <c r="I786" s="97">
        <v>3</v>
      </c>
      <c r="J786" s="102">
        <f>สกลนคร!F108</f>
        <v>230480.99</v>
      </c>
      <c r="K786" s="101">
        <f>สกลนคร!AG108</f>
        <v>268576.59999999998</v>
      </c>
      <c r="L786" s="102">
        <f>สกลนคร!AH108</f>
        <v>466013.25</v>
      </c>
      <c r="M786" s="102">
        <f>สกลนคร!AI108</f>
        <v>458393.96</v>
      </c>
      <c r="N786" s="98"/>
      <c r="O786" s="98"/>
      <c r="P786" s="98"/>
      <c r="Q786" s="90">
        <f t="shared" si="29"/>
        <v>7619.289999999979</v>
      </c>
      <c r="R786" s="91">
        <f t="shared" si="30"/>
        <v>148.98121803069054</v>
      </c>
    </row>
    <row r="787" spans="1:18" s="109" customFormat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3794148.92</v>
      </c>
      <c r="K787" s="106">
        <f>SUM(K768:K786)</f>
        <v>4431045.22</v>
      </c>
      <c r="L787" s="106">
        <f>SUM(L768:L786)</f>
        <v>8789369.3000000007</v>
      </c>
      <c r="M787" s="106">
        <f>SUM(M768:M786)</f>
        <v>8591361.2799999993</v>
      </c>
      <c r="N787" s="104">
        <v>18</v>
      </c>
      <c r="O787" s="104">
        <v>18</v>
      </c>
      <c r="P787" s="104">
        <f>N787-O787</f>
        <v>0</v>
      </c>
      <c r="Q787" s="107">
        <f t="shared" si="29"/>
        <v>198008.02000000142</v>
      </c>
      <c r="R787" s="108">
        <f>L787/H787</f>
        <v>113.13676887035322</v>
      </c>
    </row>
    <row r="788" spans="1:18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1170</v>
      </c>
      <c r="H789" s="99">
        <v>2701</v>
      </c>
      <c r="I789" s="97">
        <v>2</v>
      </c>
      <c r="J789" s="102">
        <f>สกลนคร!F109</f>
        <v>405081.28</v>
      </c>
      <c r="K789" s="101">
        <f>สกลนคร!AG109</f>
        <v>496406.43000000005</v>
      </c>
      <c r="L789" s="102">
        <f>สกลนคร!AH109</f>
        <v>489019.31</v>
      </c>
      <c r="M789" s="102">
        <f>สกลนคร!AI109</f>
        <v>350561.94</v>
      </c>
      <c r="N789" s="98"/>
      <c r="O789" s="98"/>
      <c r="P789" s="98"/>
      <c r="Q789" s="90">
        <f t="shared" si="29"/>
        <v>138457.37</v>
      </c>
      <c r="R789" s="91">
        <f t="shared" si="30"/>
        <v>181.05120696038503</v>
      </c>
    </row>
    <row r="790" spans="1:18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1171</v>
      </c>
      <c r="H790" s="99">
        <v>3810</v>
      </c>
      <c r="I790" s="97">
        <v>3</v>
      </c>
      <c r="J790" s="102">
        <f>สกลนคร!F110</f>
        <v>494075.82</v>
      </c>
      <c r="K790" s="101">
        <f>สกลนคร!AG110</f>
        <v>521237.39</v>
      </c>
      <c r="L790" s="102">
        <f>สกลนคร!AH110</f>
        <v>853926.71</v>
      </c>
      <c r="M790" s="102">
        <f>สกลนคร!AI110</f>
        <v>657176.96</v>
      </c>
      <c r="N790" s="98"/>
      <c r="O790" s="98"/>
      <c r="P790" s="98"/>
      <c r="Q790" s="90">
        <f t="shared" si="29"/>
        <v>196749.75</v>
      </c>
      <c r="R790" s="91">
        <f t="shared" si="30"/>
        <v>224.12774540682415</v>
      </c>
    </row>
    <row r="791" spans="1:18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1172</v>
      </c>
      <c r="H791" s="99">
        <v>4374</v>
      </c>
      <c r="I791" s="97">
        <v>3</v>
      </c>
      <c r="J791" s="102">
        <f>สกลนคร!F111</f>
        <v>192985.4</v>
      </c>
      <c r="K791" s="101">
        <f>สกลนคร!AG111</f>
        <v>222960.09999999998</v>
      </c>
      <c r="L791" s="102">
        <f>สกลนคร!AH111</f>
        <v>615834.09</v>
      </c>
      <c r="M791" s="102">
        <f>สกลนคร!AI111</f>
        <v>633595.44999999995</v>
      </c>
      <c r="N791" s="98"/>
      <c r="O791" s="98"/>
      <c r="P791" s="98"/>
      <c r="Q791" s="90">
        <f t="shared" si="29"/>
        <v>-17761.359999999986</v>
      </c>
      <c r="R791" s="91">
        <f t="shared" si="30"/>
        <v>140.79425925925926</v>
      </c>
    </row>
    <row r="792" spans="1:18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1173</v>
      </c>
      <c r="H792" s="99">
        <v>2034</v>
      </c>
      <c r="I792" s="97">
        <v>2</v>
      </c>
      <c r="J792" s="102">
        <f>สกลนคร!F112</f>
        <v>77881.210000000006</v>
      </c>
      <c r="K792" s="101">
        <f>สกลนคร!AG112</f>
        <v>102062.09</v>
      </c>
      <c r="L792" s="102">
        <f>สกลนคร!AH112</f>
        <v>652419.80000000005</v>
      </c>
      <c r="M792" s="102">
        <f>สกลนคร!AI112</f>
        <v>526776.17000000004</v>
      </c>
      <c r="N792" s="98"/>
      <c r="O792" s="98"/>
      <c r="P792" s="98"/>
      <c r="Q792" s="90">
        <f t="shared" si="29"/>
        <v>125643.63</v>
      </c>
      <c r="R792" s="91">
        <f t="shared" si="30"/>
        <v>320.75703048180924</v>
      </c>
    </row>
    <row r="793" spans="1:18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1174</v>
      </c>
      <c r="H793" s="99">
        <v>4151</v>
      </c>
      <c r="I793" s="97">
        <v>3</v>
      </c>
      <c r="J793" s="102">
        <f>สกลนคร!F113</f>
        <v>100523.86</v>
      </c>
      <c r="K793" s="101">
        <f>สกลนคร!AG113</f>
        <v>106822.77</v>
      </c>
      <c r="L793" s="102">
        <f>สกลนคร!AH113</f>
        <v>633652.23</v>
      </c>
      <c r="M793" s="102">
        <f>สกลนคร!AI113</f>
        <v>612187.32999999996</v>
      </c>
      <c r="N793" s="98"/>
      <c r="O793" s="98"/>
      <c r="P793" s="98"/>
      <c r="Q793" s="90">
        <f t="shared" si="29"/>
        <v>21464.900000000023</v>
      </c>
      <c r="R793" s="91">
        <f t="shared" si="30"/>
        <v>152.65050108407613</v>
      </c>
    </row>
    <row r="794" spans="1:18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1175</v>
      </c>
      <c r="H794" s="99">
        <v>2924</v>
      </c>
      <c r="I794" s="97">
        <v>2</v>
      </c>
      <c r="J794" s="102">
        <f>สกลนคร!F114</f>
        <v>398864.08</v>
      </c>
      <c r="K794" s="101">
        <f>สกลนคร!AG114</f>
        <v>440069.82</v>
      </c>
      <c r="L794" s="102">
        <f>สกลนคร!AH114</f>
        <v>535954.49</v>
      </c>
      <c r="M794" s="102">
        <f>สกลนคร!AI114</f>
        <v>495138.80999999994</v>
      </c>
      <c r="N794" s="98"/>
      <c r="O794" s="98"/>
      <c r="P794" s="98"/>
      <c r="Q794" s="90">
        <f t="shared" si="29"/>
        <v>40815.680000000051</v>
      </c>
      <c r="R794" s="91">
        <f t="shared" si="30"/>
        <v>183.29496922024623</v>
      </c>
    </row>
    <row r="795" spans="1:18" s="109" customFormat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1669411.6500000001</v>
      </c>
      <c r="K795" s="106">
        <f>SUM(K788:K794)</f>
        <v>1889558.6</v>
      </c>
      <c r="L795" s="106">
        <f>SUM(L788:L794)</f>
        <v>3780806.63</v>
      </c>
      <c r="M795" s="106">
        <f>SUM(M788:M794)</f>
        <v>3275436.66</v>
      </c>
      <c r="N795" s="104">
        <v>6</v>
      </c>
      <c r="O795" s="104">
        <v>6</v>
      </c>
      <c r="P795" s="104">
        <f>N795-O795</f>
        <v>0</v>
      </c>
      <c r="Q795" s="107">
        <f t="shared" si="29"/>
        <v>505369.96999999974</v>
      </c>
      <c r="R795" s="108">
        <f>L795/H795</f>
        <v>189.09706061818545</v>
      </c>
    </row>
    <row r="796" spans="1:18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1176</v>
      </c>
      <c r="H797" s="99">
        <v>4406</v>
      </c>
      <c r="I797" s="97">
        <v>3</v>
      </c>
      <c r="J797" s="102">
        <f>สกลนคร!F115</f>
        <v>709378.85</v>
      </c>
      <c r="K797" s="101">
        <f>สกลนคร!AG115</f>
        <v>752442.71</v>
      </c>
      <c r="L797" s="102">
        <f>สกลนคร!AH115</f>
        <v>920699.64</v>
      </c>
      <c r="M797" s="102">
        <f>สกลนคร!AI115</f>
        <v>745250.62</v>
      </c>
      <c r="N797" s="98"/>
      <c r="O797" s="98"/>
      <c r="P797" s="98"/>
      <c r="Q797" s="90">
        <f t="shared" si="29"/>
        <v>175449.02000000002</v>
      </c>
      <c r="R797" s="91">
        <f t="shared" si="30"/>
        <v>208.9649659555152</v>
      </c>
    </row>
    <row r="798" spans="1:18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1177</v>
      </c>
      <c r="H798" s="99">
        <v>5269</v>
      </c>
      <c r="I798" s="97">
        <v>4</v>
      </c>
      <c r="J798" s="102">
        <f>สกลนคร!F116</f>
        <v>716272.62</v>
      </c>
      <c r="K798" s="101">
        <f>สกลนคร!AG116</f>
        <v>804555.29999999993</v>
      </c>
      <c r="L798" s="102">
        <f>สกลนคร!AH116</f>
        <v>821535.08000000007</v>
      </c>
      <c r="M798" s="102">
        <f>สกลนคร!AI116</f>
        <v>712077.94</v>
      </c>
      <c r="N798" s="98"/>
      <c r="O798" s="98"/>
      <c r="P798" s="98"/>
      <c r="Q798" s="90">
        <f t="shared" si="29"/>
        <v>109457.14000000013</v>
      </c>
      <c r="R798" s="91">
        <f t="shared" si="30"/>
        <v>155.91859555892961</v>
      </c>
    </row>
    <row r="799" spans="1:18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1178</v>
      </c>
      <c r="H799" s="99">
        <v>5210</v>
      </c>
      <c r="I799" s="97">
        <v>4</v>
      </c>
      <c r="J799" s="102">
        <f>สกลนคร!F117</f>
        <v>514142.74</v>
      </c>
      <c r="K799" s="101">
        <f>สกลนคร!AG117</f>
        <v>572642.23</v>
      </c>
      <c r="L799" s="102">
        <f>สกลนคร!AH117</f>
        <v>911373.27</v>
      </c>
      <c r="M799" s="102">
        <f>สกลนคร!AI117</f>
        <v>794800.03</v>
      </c>
      <c r="N799" s="98"/>
      <c r="O799" s="98"/>
      <c r="P799" s="98"/>
      <c r="Q799" s="90">
        <f t="shared" si="29"/>
        <v>116573.23999999999</v>
      </c>
      <c r="R799" s="91">
        <f t="shared" si="30"/>
        <v>174.92769097888677</v>
      </c>
    </row>
    <row r="800" spans="1:18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1179</v>
      </c>
      <c r="H800" s="99">
        <v>3196</v>
      </c>
      <c r="I800" s="97">
        <v>3</v>
      </c>
      <c r="J800" s="102">
        <f>สกลนคร!F118</f>
        <v>451342.8</v>
      </c>
      <c r="K800" s="101">
        <f>สกลนคร!AG118</f>
        <v>499718.3</v>
      </c>
      <c r="L800" s="102">
        <f>สกลนคร!AH118</f>
        <v>470299.3</v>
      </c>
      <c r="M800" s="102">
        <f>สกลนคร!AI118</f>
        <v>330509.12</v>
      </c>
      <c r="N800" s="98"/>
      <c r="O800" s="98"/>
      <c r="P800" s="98"/>
      <c r="Q800" s="90">
        <f t="shared" si="29"/>
        <v>139790.18</v>
      </c>
      <c r="R800" s="91">
        <f t="shared" si="30"/>
        <v>147.15247183979974</v>
      </c>
    </row>
    <row r="801" spans="1:18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1180</v>
      </c>
      <c r="H801" s="99">
        <v>5548</v>
      </c>
      <c r="I801" s="97">
        <v>4</v>
      </c>
      <c r="J801" s="102">
        <f>สกลนคร!F119</f>
        <v>601015.99</v>
      </c>
      <c r="K801" s="101">
        <f>สกลนคร!AG119</f>
        <v>610870.5</v>
      </c>
      <c r="L801" s="102">
        <f>สกลนคร!AH119</f>
        <v>865813.55</v>
      </c>
      <c r="M801" s="102">
        <f>สกลนคร!AI119</f>
        <v>783932.39999999991</v>
      </c>
      <c r="N801" s="98"/>
      <c r="O801" s="98"/>
      <c r="P801" s="98"/>
      <c r="Q801" s="90">
        <f t="shared" si="29"/>
        <v>81881.15000000014</v>
      </c>
      <c r="R801" s="91">
        <f t="shared" si="30"/>
        <v>156.05867880317231</v>
      </c>
    </row>
    <row r="802" spans="1:18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1181</v>
      </c>
      <c r="H802" s="99">
        <v>4195</v>
      </c>
      <c r="I802" s="97">
        <v>3</v>
      </c>
      <c r="J802" s="102">
        <f>สกลนคร!F120</f>
        <v>705883.32</v>
      </c>
      <c r="K802" s="101">
        <f>สกลนคร!AG120</f>
        <v>729947.44</v>
      </c>
      <c r="L802" s="102">
        <f>สกลนคร!AH120</f>
        <v>576727.96</v>
      </c>
      <c r="M802" s="102">
        <f>สกลนคร!AI120</f>
        <v>550313.5</v>
      </c>
      <c r="N802" s="98"/>
      <c r="O802" s="98"/>
      <c r="P802" s="98"/>
      <c r="Q802" s="90">
        <f t="shared" si="29"/>
        <v>26414.459999999963</v>
      </c>
      <c r="R802" s="91">
        <f t="shared" si="30"/>
        <v>137.47984743742549</v>
      </c>
    </row>
    <row r="803" spans="1:18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1182</v>
      </c>
      <c r="H803" s="99">
        <v>6960</v>
      </c>
      <c r="I803" s="97">
        <v>5</v>
      </c>
      <c r="J803" s="102">
        <f>สกลนคร!F121</f>
        <v>723765.47</v>
      </c>
      <c r="K803" s="101">
        <f>สกลนคร!AG121</f>
        <v>758495.5</v>
      </c>
      <c r="L803" s="102">
        <f>สกลนคร!AH121</f>
        <v>930229.71</v>
      </c>
      <c r="M803" s="102">
        <f>สกลนคร!AI121</f>
        <v>841045.53999999992</v>
      </c>
      <c r="N803" s="98"/>
      <c r="O803" s="98"/>
      <c r="P803" s="98"/>
      <c r="Q803" s="90">
        <f t="shared" si="29"/>
        <v>89184.170000000042</v>
      </c>
      <c r="R803" s="91">
        <f t="shared" si="30"/>
        <v>133.65369396551725</v>
      </c>
    </row>
    <row r="804" spans="1:18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1183</v>
      </c>
      <c r="H804" s="99">
        <v>4243</v>
      </c>
      <c r="I804" s="97">
        <v>3</v>
      </c>
      <c r="J804" s="102">
        <f>สกลนคร!F122</f>
        <v>763246.41</v>
      </c>
      <c r="K804" s="101">
        <f>สกลนคร!AG122</f>
        <v>794109.74</v>
      </c>
      <c r="L804" s="102">
        <f>สกลนคร!AH122</f>
        <v>711634.2</v>
      </c>
      <c r="M804" s="102">
        <f>สกลนคร!AI122</f>
        <v>623365.87</v>
      </c>
      <c r="N804" s="98"/>
      <c r="O804" s="98"/>
      <c r="P804" s="98"/>
      <c r="Q804" s="90">
        <f t="shared" si="29"/>
        <v>88268.329999999958</v>
      </c>
      <c r="R804" s="91">
        <f t="shared" si="30"/>
        <v>167.71958519915154</v>
      </c>
    </row>
    <row r="805" spans="1:18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1184</v>
      </c>
      <c r="H805" s="99">
        <v>2996</v>
      </c>
      <c r="I805" s="97">
        <v>2</v>
      </c>
      <c r="J805" s="102">
        <f>สกลนคร!F123</f>
        <v>376802.29</v>
      </c>
      <c r="K805" s="101">
        <f>สกลนคร!AG123</f>
        <v>407846.39999999997</v>
      </c>
      <c r="L805" s="102">
        <f>สกลนคร!AH123</f>
        <v>553176.54</v>
      </c>
      <c r="M805" s="102">
        <f>สกลนคร!AI123</f>
        <v>480427.43</v>
      </c>
      <c r="N805" s="98"/>
      <c r="O805" s="98"/>
      <c r="P805" s="98"/>
      <c r="Q805" s="90">
        <f t="shared" si="29"/>
        <v>72749.110000000044</v>
      </c>
      <c r="R805" s="91">
        <f t="shared" si="30"/>
        <v>184.63836448598133</v>
      </c>
    </row>
    <row r="806" spans="1:18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1185</v>
      </c>
      <c r="H806" s="99">
        <v>3425</v>
      </c>
      <c r="I806" s="97">
        <v>3</v>
      </c>
      <c r="J806" s="102">
        <f>สกลนคร!F124</f>
        <v>694822.09</v>
      </c>
      <c r="K806" s="101">
        <f>สกลนคร!AG124</f>
        <v>721087.64</v>
      </c>
      <c r="L806" s="102">
        <f>สกลนคร!AH124</f>
        <v>658304.16999999993</v>
      </c>
      <c r="M806" s="102">
        <f>สกลนคร!AI124</f>
        <v>473248.48</v>
      </c>
      <c r="N806" s="98"/>
      <c r="O806" s="98"/>
      <c r="P806" s="98"/>
      <c r="Q806" s="90">
        <f t="shared" si="29"/>
        <v>185055.68999999994</v>
      </c>
      <c r="R806" s="91">
        <f t="shared" si="30"/>
        <v>192.20559708029194</v>
      </c>
    </row>
    <row r="807" spans="1:18" s="109" customFormat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6256672.5800000001</v>
      </c>
      <c r="K807" s="106">
        <f>SUM(K796:K806)</f>
        <v>6651715.7599999998</v>
      </c>
      <c r="L807" s="106">
        <f>SUM(L796:L806)</f>
        <v>7419793.4199999999</v>
      </c>
      <c r="M807" s="106">
        <f>SUM(M796:M806)</f>
        <v>6334970.9299999997</v>
      </c>
      <c r="N807" s="104">
        <v>10</v>
      </c>
      <c r="O807" s="104">
        <v>10</v>
      </c>
      <c r="P807" s="104">
        <f>N807-O807</f>
        <v>0</v>
      </c>
      <c r="Q807" s="107">
        <f t="shared" si="29"/>
        <v>1084822.4900000002</v>
      </c>
      <c r="R807" s="108">
        <f>L807/H807</f>
        <v>163.25896453089246</v>
      </c>
    </row>
    <row r="808" spans="1:18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1186</v>
      </c>
      <c r="H809" s="99">
        <v>2268</v>
      </c>
      <c r="I809" s="97">
        <v>2</v>
      </c>
      <c r="J809" s="102">
        <f>สกลนคร!F125</f>
        <v>584449.26</v>
      </c>
      <c r="K809" s="101">
        <f>สกลนคร!AG125</f>
        <v>627250.71</v>
      </c>
      <c r="L809" s="102">
        <f>สกลนคร!AH125</f>
        <v>692396.17</v>
      </c>
      <c r="M809" s="102">
        <f>สกลนคร!AI125</f>
        <v>749976.43</v>
      </c>
      <c r="N809" s="98"/>
      <c r="O809" s="98"/>
      <c r="P809" s="98"/>
      <c r="Q809" s="90">
        <f t="shared" si="29"/>
        <v>-57580.260000000009</v>
      </c>
      <c r="R809" s="91">
        <f t="shared" si="30"/>
        <v>305.28931657848324</v>
      </c>
    </row>
    <row r="810" spans="1:18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1187</v>
      </c>
      <c r="H810" s="99">
        <v>6925</v>
      </c>
      <c r="I810" s="97">
        <v>5</v>
      </c>
      <c r="J810" s="102">
        <f>สกลนคร!F126</f>
        <v>598577.1</v>
      </c>
      <c r="K810" s="101">
        <f>สกลนคร!AG126</f>
        <v>740185.47</v>
      </c>
      <c r="L810" s="102">
        <f>สกลนคร!AH126</f>
        <v>1419537.6</v>
      </c>
      <c r="M810" s="102">
        <f>สกลนคร!AI126</f>
        <v>927411.07</v>
      </c>
      <c r="N810" s="98"/>
      <c r="O810" s="98"/>
      <c r="P810" s="98"/>
      <c r="Q810" s="90">
        <f t="shared" si="29"/>
        <v>492126.53000000014</v>
      </c>
      <c r="R810" s="91">
        <f t="shared" si="30"/>
        <v>204.98737906137185</v>
      </c>
    </row>
    <row r="811" spans="1:18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1188</v>
      </c>
      <c r="H811" s="99">
        <v>2220</v>
      </c>
      <c r="I811" s="97">
        <v>2</v>
      </c>
      <c r="J811" s="102">
        <f>สกลนคร!F127</f>
        <v>414230.22</v>
      </c>
      <c r="K811" s="101">
        <f>สกลนคร!AG127</f>
        <v>445961.24</v>
      </c>
      <c r="L811" s="102">
        <f>สกลนคร!AH127</f>
        <v>666416.52</v>
      </c>
      <c r="M811" s="102">
        <f>สกลนคร!AI127</f>
        <v>402491.31</v>
      </c>
      <c r="N811" s="98"/>
      <c r="O811" s="98"/>
      <c r="P811" s="98"/>
      <c r="Q811" s="90">
        <f t="shared" si="29"/>
        <v>263925.21000000002</v>
      </c>
      <c r="R811" s="91">
        <f t="shared" si="30"/>
        <v>300.18762162162164</v>
      </c>
    </row>
    <row r="812" spans="1:18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1189</v>
      </c>
      <c r="H812" s="99">
        <v>4522</v>
      </c>
      <c r="I812" s="97">
        <v>4</v>
      </c>
      <c r="J812" s="102">
        <f>สกลนคร!F128</f>
        <v>1225049.1000000001</v>
      </c>
      <c r="K812" s="101">
        <f>สกลนคร!AG128</f>
        <v>1348106.2200000002</v>
      </c>
      <c r="L812" s="102">
        <f>สกลนคร!AH128</f>
        <v>1030671.05</v>
      </c>
      <c r="M812" s="102">
        <f>สกลนคร!AI128</f>
        <v>788393.5</v>
      </c>
      <c r="N812" s="98"/>
      <c r="O812" s="98"/>
      <c r="P812" s="98"/>
      <c r="Q812" s="90">
        <f t="shared" si="29"/>
        <v>242277.55000000005</v>
      </c>
      <c r="R812" s="91">
        <f t="shared" si="30"/>
        <v>227.92371738168953</v>
      </c>
    </row>
    <row r="813" spans="1:18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1190</v>
      </c>
      <c r="H813" s="99">
        <v>6374</v>
      </c>
      <c r="I813" s="97">
        <v>5</v>
      </c>
      <c r="J813" s="102">
        <f>สกลนคร!F129</f>
        <v>1343886.47</v>
      </c>
      <c r="K813" s="101">
        <f>สกลนคร!AG129</f>
        <v>1407908.88</v>
      </c>
      <c r="L813" s="102">
        <f>สกลนคร!AH129</f>
        <v>1407803.5099999998</v>
      </c>
      <c r="M813" s="102">
        <f>สกลนคร!AI129</f>
        <v>815698.19</v>
      </c>
      <c r="N813" s="98"/>
      <c r="O813" s="98"/>
      <c r="P813" s="98"/>
      <c r="Q813" s="90">
        <f t="shared" si="29"/>
        <v>592105.31999999983</v>
      </c>
      <c r="R813" s="91">
        <f t="shared" si="30"/>
        <v>220.86656887354874</v>
      </c>
    </row>
    <row r="814" spans="1:18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1191</v>
      </c>
      <c r="H814" s="99">
        <v>1670</v>
      </c>
      <c r="I814" s="97">
        <v>2</v>
      </c>
      <c r="J814" s="102">
        <f>สกลนคร!F130</f>
        <v>324570.61</v>
      </c>
      <c r="K814" s="101">
        <f>สกลนคร!AG130</f>
        <v>417856.02999999997</v>
      </c>
      <c r="L814" s="102">
        <f>สกลนคร!AH130</f>
        <v>525579.52000000002</v>
      </c>
      <c r="M814" s="102">
        <f>สกลนคร!AI130</f>
        <v>360685.18</v>
      </c>
      <c r="N814" s="98"/>
      <c r="O814" s="98"/>
      <c r="P814" s="98"/>
      <c r="Q814" s="90">
        <f t="shared" si="29"/>
        <v>164894.34000000003</v>
      </c>
      <c r="R814" s="91">
        <f t="shared" si="30"/>
        <v>314.71827544910178</v>
      </c>
    </row>
    <row r="815" spans="1:18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1192</v>
      </c>
      <c r="H815" s="99">
        <v>1892</v>
      </c>
      <c r="I815" s="97">
        <v>2</v>
      </c>
      <c r="J815" s="102">
        <f>สกลนคร!F131</f>
        <v>482329.4</v>
      </c>
      <c r="K815" s="101">
        <f>สกลนคร!AG131</f>
        <v>556488.97</v>
      </c>
      <c r="L815" s="102">
        <f>สกลนคร!AH131</f>
        <v>712959.72</v>
      </c>
      <c r="M815" s="102">
        <f>สกลนคร!AI131</f>
        <v>403868.4</v>
      </c>
      <c r="N815" s="98"/>
      <c r="O815" s="98"/>
      <c r="P815" s="98"/>
      <c r="Q815" s="90">
        <f t="shared" si="29"/>
        <v>309091.31999999995</v>
      </c>
      <c r="R815" s="91">
        <f t="shared" si="30"/>
        <v>376.82860465116278</v>
      </c>
    </row>
    <row r="816" spans="1:18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1193</v>
      </c>
      <c r="H816" s="99">
        <v>4319</v>
      </c>
      <c r="I816" s="97">
        <v>3</v>
      </c>
      <c r="J816" s="102">
        <f>สกลนคร!F132</f>
        <v>899964.48</v>
      </c>
      <c r="K816" s="101">
        <f>สกลนคร!AG132</f>
        <v>1084613.48</v>
      </c>
      <c r="L816" s="102">
        <f>สกลนคร!AH132</f>
        <v>1030459.96</v>
      </c>
      <c r="M816" s="102">
        <f>สกลนคร!AI132</f>
        <v>617036.80999999994</v>
      </c>
      <c r="N816" s="98"/>
      <c r="O816" s="98"/>
      <c r="P816" s="98"/>
      <c r="Q816" s="90">
        <f t="shared" si="29"/>
        <v>413423.15</v>
      </c>
      <c r="R816" s="91">
        <f t="shared" si="30"/>
        <v>238.58762676545496</v>
      </c>
    </row>
    <row r="817" spans="1:18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1194</v>
      </c>
      <c r="H817" s="99">
        <v>5001</v>
      </c>
      <c r="I817" s="97">
        <v>4</v>
      </c>
      <c r="J817" s="102">
        <f>สกลนคร!F133</f>
        <v>951655.19</v>
      </c>
      <c r="K817" s="101">
        <f>สกลนคร!AG133</f>
        <v>1051100.0699999998</v>
      </c>
      <c r="L817" s="102">
        <f>สกลนคร!AH133</f>
        <v>1231655.0699999998</v>
      </c>
      <c r="M817" s="102">
        <f>สกลนคร!AI133</f>
        <v>555819.93999999994</v>
      </c>
      <c r="N817" s="98"/>
      <c r="O817" s="98"/>
      <c r="P817" s="98"/>
      <c r="Q817" s="90">
        <f t="shared" si="29"/>
        <v>675835.12999999989</v>
      </c>
      <c r="R817" s="91">
        <f t="shared" si="30"/>
        <v>246.28175764847026</v>
      </c>
    </row>
    <row r="818" spans="1:18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1195</v>
      </c>
      <c r="H818" s="99">
        <v>6425</v>
      </c>
      <c r="I818" s="97">
        <v>5</v>
      </c>
      <c r="J818" s="102">
        <f>สกลนคร!F134</f>
        <v>540905.46</v>
      </c>
      <c r="K818" s="101">
        <f>สกลนคร!AG134</f>
        <v>642576.64999999991</v>
      </c>
      <c r="L818" s="102">
        <f>สกลนคร!AH134</f>
        <v>1103581.23</v>
      </c>
      <c r="M818" s="102">
        <f>สกลนคร!AI134</f>
        <v>629876.03999999992</v>
      </c>
      <c r="N818" s="98"/>
      <c r="O818" s="98"/>
      <c r="P818" s="98"/>
      <c r="Q818" s="90">
        <f t="shared" si="29"/>
        <v>473705.19000000006</v>
      </c>
      <c r="R818" s="91">
        <f t="shared" si="30"/>
        <v>171.76361556420233</v>
      </c>
    </row>
    <row r="819" spans="1:18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1196</v>
      </c>
      <c r="H819" s="99">
        <v>844</v>
      </c>
      <c r="I819" s="97">
        <v>1</v>
      </c>
      <c r="J819" s="102">
        <f>สกลนคร!F135</f>
        <v>547838.14</v>
      </c>
      <c r="K819" s="101">
        <f>สกลนคร!AG135</f>
        <v>570106.17000000004</v>
      </c>
      <c r="L819" s="102">
        <f>สกลนคร!AH135</f>
        <v>532509.07000000007</v>
      </c>
      <c r="M819" s="102">
        <f>สกลนคร!AI135</f>
        <v>291321.79000000004</v>
      </c>
      <c r="N819" s="98"/>
      <c r="O819" s="98"/>
      <c r="P819" s="98"/>
      <c r="Q819" s="90">
        <f t="shared" si="29"/>
        <v>241187.28000000003</v>
      </c>
      <c r="R819" s="91">
        <f t="shared" si="30"/>
        <v>630.93491706161149</v>
      </c>
    </row>
    <row r="820" spans="1:18" s="109" customFormat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7913455.4299999997</v>
      </c>
      <c r="K820" s="106">
        <f>SUM(K808:K819)</f>
        <v>8892153.8900000006</v>
      </c>
      <c r="L820" s="106">
        <f>SUM(L808:L819)</f>
        <v>10353569.42</v>
      </c>
      <c r="M820" s="106">
        <f>SUM(M808:M819)</f>
        <v>6542578.6600000001</v>
      </c>
      <c r="N820" s="104">
        <v>11</v>
      </c>
      <c r="O820" s="104">
        <v>11</v>
      </c>
      <c r="P820" s="104">
        <f>N820-O820</f>
        <v>0</v>
      </c>
      <c r="Q820" s="107">
        <f t="shared" si="29"/>
        <v>3810990.76</v>
      </c>
      <c r="R820" s="108">
        <f>L820/H820</f>
        <v>243.8428973151201</v>
      </c>
    </row>
    <row r="821" spans="1:18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1197</v>
      </c>
      <c r="H822" s="99">
        <v>8316</v>
      </c>
      <c r="I822" s="97">
        <v>5</v>
      </c>
      <c r="J822" s="102">
        <f>สกลนคร!F136</f>
        <v>987273.2</v>
      </c>
      <c r="K822" s="101">
        <f>สกลนคร!AG136</f>
        <v>1053159.3799999999</v>
      </c>
      <c r="L822" s="102">
        <f>สกลนคร!AH136</f>
        <v>2009092.77</v>
      </c>
      <c r="M822" s="102">
        <f>สกลนคร!AI136</f>
        <v>2170806.4799999995</v>
      </c>
      <c r="N822" s="98"/>
      <c r="O822" s="98"/>
      <c r="P822" s="98"/>
      <c r="Q822" s="90">
        <f t="shared" si="29"/>
        <v>-161713.7099999995</v>
      </c>
      <c r="R822" s="91">
        <f t="shared" si="30"/>
        <v>241.59364718614719</v>
      </c>
    </row>
    <row r="823" spans="1:18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1198</v>
      </c>
      <c r="H823" s="99">
        <v>4905</v>
      </c>
      <c r="I823" s="97">
        <v>4</v>
      </c>
      <c r="J823" s="102">
        <f>สกลนคร!F137</f>
        <v>228927.26</v>
      </c>
      <c r="K823" s="101">
        <f>สกลนคร!AG137</f>
        <v>186311.65000000002</v>
      </c>
      <c r="L823" s="102">
        <f>สกลนคร!AH137</f>
        <v>815840.79</v>
      </c>
      <c r="M823" s="102">
        <f>สกลนคร!AI137</f>
        <v>965760.04</v>
      </c>
      <c r="N823" s="98"/>
      <c r="O823" s="98"/>
      <c r="P823" s="98"/>
      <c r="Q823" s="90">
        <f t="shared" si="29"/>
        <v>-149919.25</v>
      </c>
      <c r="R823" s="91">
        <f t="shared" si="30"/>
        <v>166.32839755351682</v>
      </c>
    </row>
    <row r="824" spans="1:18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1199</v>
      </c>
      <c r="H824" s="99">
        <v>4320</v>
      </c>
      <c r="I824" s="97">
        <v>3</v>
      </c>
      <c r="J824" s="102">
        <f>สกลนคร!F138</f>
        <v>403518.17</v>
      </c>
      <c r="K824" s="101">
        <f>สกลนคร!AG138</f>
        <v>386891.55000000005</v>
      </c>
      <c r="L824" s="102">
        <f>สกลนคร!AH138</f>
        <v>752445</v>
      </c>
      <c r="M824" s="102">
        <f>สกลนคร!AI138</f>
        <v>854603.79</v>
      </c>
      <c r="N824" s="98"/>
      <c r="O824" s="98"/>
      <c r="P824" s="98"/>
      <c r="Q824" s="90">
        <f t="shared" si="29"/>
        <v>-102158.79000000004</v>
      </c>
      <c r="R824" s="91">
        <f t="shared" si="30"/>
        <v>174.17708333333334</v>
      </c>
    </row>
    <row r="825" spans="1:18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1200</v>
      </c>
      <c r="H825" s="99">
        <v>4626</v>
      </c>
      <c r="I825" s="97">
        <v>4</v>
      </c>
      <c r="J825" s="102">
        <f>สกลนคร!F139</f>
        <v>667076.88</v>
      </c>
      <c r="K825" s="101">
        <f>สกลนคร!AG139</f>
        <v>614667.99</v>
      </c>
      <c r="L825" s="102">
        <f>สกลนคร!AH139</f>
        <v>780565.59000000008</v>
      </c>
      <c r="M825" s="102">
        <f>สกลนคร!AI139</f>
        <v>932519.3</v>
      </c>
      <c r="N825" s="98"/>
      <c r="O825" s="98"/>
      <c r="P825" s="98"/>
      <c r="Q825" s="90">
        <f t="shared" si="29"/>
        <v>-151953.70999999996</v>
      </c>
      <c r="R825" s="91">
        <f t="shared" si="30"/>
        <v>168.73445525291831</v>
      </c>
    </row>
    <row r="826" spans="1:18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1201</v>
      </c>
      <c r="H826" s="99">
        <v>5198</v>
      </c>
      <c r="I826" s="97">
        <v>4</v>
      </c>
      <c r="J826" s="102">
        <f>สกลนคร!F140</f>
        <v>253224.9</v>
      </c>
      <c r="K826" s="101">
        <f>สกลนคร!AG140</f>
        <v>366113.02</v>
      </c>
      <c r="L826" s="102">
        <f>สกลนคร!AH140</f>
        <v>877095.65</v>
      </c>
      <c r="M826" s="102">
        <f>สกลนคร!AI140</f>
        <v>1083200.6499999999</v>
      </c>
      <c r="N826" s="98"/>
      <c r="O826" s="98"/>
      <c r="P826" s="98"/>
      <c r="Q826" s="90">
        <f t="shared" si="29"/>
        <v>-206104.99999999988</v>
      </c>
      <c r="R826" s="91">
        <f t="shared" si="30"/>
        <v>168.73713928434015</v>
      </c>
    </row>
    <row r="827" spans="1:18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1202</v>
      </c>
      <c r="H827" s="99">
        <v>3390</v>
      </c>
      <c r="I827" s="97">
        <v>3</v>
      </c>
      <c r="J827" s="102">
        <f>สกลนคร!F141</f>
        <v>100974.46</v>
      </c>
      <c r="K827" s="101">
        <f>สกลนคร!AG141</f>
        <v>201824.91</v>
      </c>
      <c r="L827" s="102">
        <f>สกลนคร!AH141</f>
        <v>772771.13000000012</v>
      </c>
      <c r="M827" s="102">
        <f>สกลนคร!AI141</f>
        <v>904637.34</v>
      </c>
      <c r="N827" s="98"/>
      <c r="O827" s="98"/>
      <c r="P827" s="98"/>
      <c r="Q827" s="90">
        <f t="shared" si="29"/>
        <v>-131866.20999999985</v>
      </c>
      <c r="R827" s="91">
        <f t="shared" si="30"/>
        <v>227.95608554572274</v>
      </c>
    </row>
    <row r="828" spans="1:18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1203</v>
      </c>
      <c r="H828" s="99">
        <v>6479</v>
      </c>
      <c r="I828" s="97">
        <v>5</v>
      </c>
      <c r="J828" s="102">
        <f>สกลนคร!F142</f>
        <v>226058.75</v>
      </c>
      <c r="K828" s="101">
        <f>สกลนคร!AG142</f>
        <v>319249.07</v>
      </c>
      <c r="L828" s="102">
        <f>สกลนคร!AH142</f>
        <v>771374.39</v>
      </c>
      <c r="M828" s="102">
        <f>สกลนคร!AI142</f>
        <v>986402.7</v>
      </c>
      <c r="N828" s="98"/>
      <c r="O828" s="98"/>
      <c r="P828" s="98"/>
      <c r="Q828" s="90">
        <f t="shared" si="29"/>
        <v>-215028.30999999994</v>
      </c>
      <c r="R828" s="91">
        <f t="shared" si="30"/>
        <v>119.05763080722333</v>
      </c>
    </row>
    <row r="829" spans="1:18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1204</v>
      </c>
      <c r="H829" s="99">
        <v>4187</v>
      </c>
      <c r="I829" s="97">
        <v>3</v>
      </c>
      <c r="J829" s="102">
        <f>สกลนคร!F143</f>
        <v>379740.63</v>
      </c>
      <c r="K829" s="101">
        <f>สกลนคร!AG143</f>
        <v>399345.17</v>
      </c>
      <c r="L829" s="102">
        <f>สกลนคร!AH143</f>
        <v>720736.57000000007</v>
      </c>
      <c r="M829" s="102">
        <f>สกลนคร!AI143</f>
        <v>770376.97000000009</v>
      </c>
      <c r="N829" s="98"/>
      <c r="O829" s="98"/>
      <c r="P829" s="98"/>
      <c r="Q829" s="90">
        <f t="shared" si="29"/>
        <v>-49640.400000000023</v>
      </c>
      <c r="R829" s="91">
        <f t="shared" si="30"/>
        <v>172.13674946262242</v>
      </c>
    </row>
    <row r="830" spans="1:18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1205</v>
      </c>
      <c r="H830" s="99">
        <v>3100</v>
      </c>
      <c r="I830" s="97">
        <v>3</v>
      </c>
      <c r="J830" s="102">
        <f>สกลนคร!F144</f>
        <v>147262.16</v>
      </c>
      <c r="K830" s="101">
        <f>สกลนคร!AG144</f>
        <v>327861.32</v>
      </c>
      <c r="L830" s="102">
        <f>สกลนคร!AH144</f>
        <v>907343.72</v>
      </c>
      <c r="M830" s="102">
        <f>สกลนคร!AI144</f>
        <v>870671.61</v>
      </c>
      <c r="N830" s="98"/>
      <c r="O830" s="98"/>
      <c r="P830" s="98"/>
      <c r="Q830" s="90">
        <f t="shared" si="29"/>
        <v>36672.109999999986</v>
      </c>
      <c r="R830" s="91">
        <f t="shared" si="30"/>
        <v>292.69152258064514</v>
      </c>
    </row>
    <row r="831" spans="1:18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1206</v>
      </c>
      <c r="H831" s="99">
        <v>4991</v>
      </c>
      <c r="I831" s="97">
        <v>4</v>
      </c>
      <c r="J831" s="102">
        <f>สกลนคร!F145</f>
        <v>452067.3</v>
      </c>
      <c r="K831" s="101">
        <f>สกลนคร!AG145</f>
        <v>568171.67999999993</v>
      </c>
      <c r="L831" s="102">
        <f>สกลนคร!AH145</f>
        <v>1278741.77</v>
      </c>
      <c r="M831" s="102">
        <f>สกลนคร!AI145</f>
        <v>1468367.5899999999</v>
      </c>
      <c r="N831" s="98"/>
      <c r="O831" s="98"/>
      <c r="P831" s="98"/>
      <c r="Q831" s="90">
        <f t="shared" si="29"/>
        <v>-189625.81999999983</v>
      </c>
      <c r="R831" s="91">
        <f t="shared" si="30"/>
        <v>256.20953115608097</v>
      </c>
    </row>
    <row r="832" spans="1:18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1207</v>
      </c>
      <c r="H832" s="99">
        <v>4769</v>
      </c>
      <c r="I832" s="97">
        <v>4</v>
      </c>
      <c r="J832" s="102">
        <f>สกลนคร!F146</f>
        <v>389064.22</v>
      </c>
      <c r="K832" s="101">
        <f>สกลนคร!AG146</f>
        <v>517741.39999999997</v>
      </c>
      <c r="L832" s="102">
        <f>สกลนคร!AH146</f>
        <v>1065770.1099999999</v>
      </c>
      <c r="M832" s="102">
        <f>สกลนคร!AI146</f>
        <v>1192900.97</v>
      </c>
      <c r="N832" s="98"/>
      <c r="O832" s="98"/>
      <c r="P832" s="98"/>
      <c r="Q832" s="90">
        <f t="shared" si="29"/>
        <v>-127130.8600000001</v>
      </c>
      <c r="R832" s="91">
        <f t="shared" si="30"/>
        <v>223.47873977773116</v>
      </c>
    </row>
    <row r="833" spans="1:18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1208</v>
      </c>
      <c r="H833" s="99">
        <v>6957</v>
      </c>
      <c r="I833" s="97">
        <v>5</v>
      </c>
      <c r="J833" s="102">
        <f>สกลนคร!F147</f>
        <v>1287368.3600000001</v>
      </c>
      <c r="K833" s="101">
        <f>สกลนคร!AG147</f>
        <v>628952.28000000014</v>
      </c>
      <c r="L833" s="102">
        <f>สกลนคร!AH147</f>
        <v>1292607.73</v>
      </c>
      <c r="M833" s="102">
        <f>สกลนคร!AI147</f>
        <v>1921110.91</v>
      </c>
      <c r="N833" s="98"/>
      <c r="O833" s="98"/>
      <c r="P833" s="98"/>
      <c r="Q833" s="90">
        <f t="shared" si="29"/>
        <v>-628503.17999999993</v>
      </c>
      <c r="R833" s="91">
        <f t="shared" si="30"/>
        <v>185.79958746586172</v>
      </c>
    </row>
    <row r="834" spans="1:18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1209</v>
      </c>
      <c r="H834" s="99">
        <v>5065</v>
      </c>
      <c r="I834" s="97">
        <v>4</v>
      </c>
      <c r="J834" s="102">
        <f>สกลนคร!F148</f>
        <v>700237.68</v>
      </c>
      <c r="K834" s="101">
        <f>สกลนคร!AG148</f>
        <v>813390.27</v>
      </c>
      <c r="L834" s="102">
        <f>สกลนคร!AH148</f>
        <v>953817.49</v>
      </c>
      <c r="M834" s="102">
        <f>สกลนคร!AI148</f>
        <v>1177398.8599999999</v>
      </c>
      <c r="N834" s="98"/>
      <c r="O834" s="98"/>
      <c r="P834" s="98"/>
      <c r="Q834" s="90">
        <f t="shared" si="29"/>
        <v>-223581.36999999988</v>
      </c>
      <c r="R834" s="91">
        <f t="shared" si="30"/>
        <v>188.31539782823296</v>
      </c>
    </row>
    <row r="835" spans="1:18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1210</v>
      </c>
      <c r="H835" s="99">
        <v>2312</v>
      </c>
      <c r="I835" s="97">
        <v>2</v>
      </c>
      <c r="J835" s="102">
        <f>สกลนคร!F149</f>
        <v>213181.39</v>
      </c>
      <c r="K835" s="101">
        <f>สกลนคร!AG149</f>
        <v>208838.43000000002</v>
      </c>
      <c r="L835" s="102">
        <f>สกลนคร!AH149</f>
        <v>483206.33999999997</v>
      </c>
      <c r="M835" s="102">
        <f>สกลนคร!AI149</f>
        <v>556417.24</v>
      </c>
      <c r="N835" s="98"/>
      <c r="O835" s="98"/>
      <c r="P835" s="98"/>
      <c r="Q835" s="90">
        <f t="shared" si="29"/>
        <v>-73210.900000000023</v>
      </c>
      <c r="R835" s="91">
        <f t="shared" si="30"/>
        <v>208.9992820069204</v>
      </c>
    </row>
    <row r="836" spans="1:18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1211</v>
      </c>
      <c r="H836" s="99">
        <v>1928</v>
      </c>
      <c r="I836" s="97">
        <v>2</v>
      </c>
      <c r="J836" s="102">
        <f>สกลนคร!F150</f>
        <v>173282.48</v>
      </c>
      <c r="K836" s="101">
        <f>สกลนคร!AG150</f>
        <v>219552.12000000002</v>
      </c>
      <c r="L836" s="102">
        <f>สกลนคร!AH150</f>
        <v>616978.68999999994</v>
      </c>
      <c r="M836" s="102">
        <f>สกลนคร!AI150</f>
        <v>736521.83000000007</v>
      </c>
      <c r="N836" s="98"/>
      <c r="O836" s="98"/>
      <c r="P836" s="98"/>
      <c r="Q836" s="90">
        <f t="shared" si="29"/>
        <v>-119543.14000000013</v>
      </c>
      <c r="R836" s="91">
        <f t="shared" si="30"/>
        <v>320.00969398340249</v>
      </c>
    </row>
    <row r="837" spans="1:18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1212</v>
      </c>
      <c r="H837" s="99">
        <v>1590</v>
      </c>
      <c r="I837" s="97">
        <v>2</v>
      </c>
      <c r="J837" s="102">
        <f>สกลนคร!F151</f>
        <v>51040.95</v>
      </c>
      <c r="K837" s="101">
        <f>สกลนคร!AG151</f>
        <v>80434.649999999994</v>
      </c>
      <c r="L837" s="102">
        <f>สกลนคร!AH151</f>
        <v>645517.61</v>
      </c>
      <c r="M837" s="102">
        <f>สกลนคร!AI151</f>
        <v>661648.85</v>
      </c>
      <c r="N837" s="98"/>
      <c r="O837" s="98"/>
      <c r="P837" s="98"/>
      <c r="Q837" s="90">
        <f t="shared" si="29"/>
        <v>-16131.239999999991</v>
      </c>
      <c r="R837" s="91">
        <f t="shared" si="30"/>
        <v>405.98591823899369</v>
      </c>
    </row>
    <row r="838" spans="1:18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1213</v>
      </c>
      <c r="H838" s="99">
        <v>1695</v>
      </c>
      <c r="I838" s="97">
        <v>2</v>
      </c>
      <c r="J838" s="102">
        <f>สกลนคร!F152</f>
        <v>153527.12</v>
      </c>
      <c r="K838" s="101">
        <f>สกลนคร!AG152</f>
        <v>190788.24</v>
      </c>
      <c r="L838" s="102">
        <f>สกลนคร!AH152</f>
        <v>543989.03</v>
      </c>
      <c r="M838" s="102">
        <f>สกลนคร!AI152</f>
        <v>623904.85000000009</v>
      </c>
      <c r="N838" s="98"/>
      <c r="O838" s="98"/>
      <c r="P838" s="98"/>
      <c r="Q838" s="90">
        <f t="shared" ref="Q838:Q901" si="31">L838-M838</f>
        <v>-79915.820000000065</v>
      </c>
      <c r="R838" s="91">
        <f t="shared" ref="R838:R901" si="32">L838/H838</f>
        <v>320.93748082595874</v>
      </c>
    </row>
    <row r="839" spans="1:18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1214</v>
      </c>
      <c r="H839" s="99">
        <v>4100</v>
      </c>
      <c r="I839" s="97">
        <v>3</v>
      </c>
      <c r="J839" s="102">
        <f>สกลนคร!F153</f>
        <v>217321.72</v>
      </c>
      <c r="K839" s="101">
        <f>สกลนคร!AG153</f>
        <v>214580.72</v>
      </c>
      <c r="L839" s="102">
        <f>สกลนคร!AH153</f>
        <v>1229974.75</v>
      </c>
      <c r="M839" s="102">
        <f>สกลนคร!AI153</f>
        <v>1319029.08</v>
      </c>
      <c r="N839" s="98"/>
      <c r="O839" s="98"/>
      <c r="P839" s="98"/>
      <c r="Q839" s="90">
        <f t="shared" si="31"/>
        <v>-89054.330000000075</v>
      </c>
      <c r="R839" s="91">
        <f t="shared" si="32"/>
        <v>299.99384146341464</v>
      </c>
    </row>
    <row r="840" spans="1:18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1215</v>
      </c>
      <c r="H840" s="99">
        <v>5998</v>
      </c>
      <c r="I840" s="97">
        <v>4</v>
      </c>
      <c r="J840" s="102">
        <f>สกลนคร!F154</f>
        <v>621706.30000000005</v>
      </c>
      <c r="K840" s="101">
        <f>สกลนคร!AG154</f>
        <v>640059.07000000007</v>
      </c>
      <c r="L840" s="102">
        <f>สกลนคร!AH154</f>
        <v>896385.12</v>
      </c>
      <c r="M840" s="102">
        <f>สกลนคร!AI154</f>
        <v>1085303.6199999999</v>
      </c>
      <c r="N840" s="98"/>
      <c r="O840" s="98"/>
      <c r="P840" s="98"/>
      <c r="Q840" s="90">
        <f t="shared" si="31"/>
        <v>-188918.49999999988</v>
      </c>
      <c r="R840" s="91">
        <f t="shared" si="32"/>
        <v>149.44733577859287</v>
      </c>
    </row>
    <row r="841" spans="1:18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1216</v>
      </c>
      <c r="H841" s="99">
        <v>3313</v>
      </c>
      <c r="I841" s="97">
        <v>3</v>
      </c>
      <c r="J841" s="102">
        <f>สกลนคร!F155</f>
        <v>532359.38</v>
      </c>
      <c r="K841" s="101">
        <f>สกลนคร!AG155</f>
        <v>460850.02999999997</v>
      </c>
      <c r="L841" s="102">
        <f>สกลนคร!AH155</f>
        <v>690806.47</v>
      </c>
      <c r="M841" s="102">
        <f>สกลนคร!AI155</f>
        <v>777540.02999999991</v>
      </c>
      <c r="N841" s="98"/>
      <c r="O841" s="98"/>
      <c r="P841" s="98"/>
      <c r="Q841" s="90">
        <f t="shared" si="31"/>
        <v>-86733.559999999939</v>
      </c>
      <c r="R841" s="91">
        <f t="shared" si="32"/>
        <v>208.5138756414126</v>
      </c>
    </row>
    <row r="842" spans="1:18" s="109" customFormat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8185213.3099999996</v>
      </c>
      <c r="K842" s="106">
        <f>SUM(K821:K841)</f>
        <v>8398782.9499999993</v>
      </c>
      <c r="L842" s="106">
        <f>SUM(L821:L841)</f>
        <v>18105060.719999999</v>
      </c>
      <c r="M842" s="106">
        <f>SUM(M821:M841)</f>
        <v>21059122.710000005</v>
      </c>
      <c r="N842" s="104">
        <v>20</v>
      </c>
      <c r="O842" s="104">
        <v>20</v>
      </c>
      <c r="P842" s="104">
        <f>N842-O842</f>
        <v>0</v>
      </c>
      <c r="Q842" s="107">
        <f t="shared" si="31"/>
        <v>-2954061.9900000058</v>
      </c>
      <c r="R842" s="108">
        <f>L842/H842</f>
        <v>207.53402400302616</v>
      </c>
    </row>
    <row r="843" spans="1:18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1217</v>
      </c>
      <c r="H844" s="99">
        <v>3848</v>
      </c>
      <c r="I844" s="97">
        <v>3</v>
      </c>
      <c r="J844" s="102">
        <f>สกลนคร!F156</f>
        <v>509151.39</v>
      </c>
      <c r="K844" s="101">
        <f>สกลนคร!AG156</f>
        <v>574307.17999999993</v>
      </c>
      <c r="L844" s="102">
        <f>สกลนคร!AH156</f>
        <v>860653.16999999993</v>
      </c>
      <c r="M844" s="102">
        <f>สกลนคร!AI156</f>
        <v>635775.5</v>
      </c>
      <c r="N844" s="98"/>
      <c r="O844" s="98"/>
      <c r="P844" s="98"/>
      <c r="Q844" s="90">
        <f t="shared" si="31"/>
        <v>224877.66999999993</v>
      </c>
      <c r="R844" s="91">
        <f t="shared" si="32"/>
        <v>223.66246621621619</v>
      </c>
    </row>
    <row r="845" spans="1:18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1218</v>
      </c>
      <c r="H845" s="99">
        <v>4286</v>
      </c>
      <c r="I845" s="97">
        <v>3</v>
      </c>
      <c r="J845" s="102">
        <f>สกลนคร!F157</f>
        <v>395029.94</v>
      </c>
      <c r="K845" s="101">
        <f>สกลนคร!AG157</f>
        <v>420188.31</v>
      </c>
      <c r="L845" s="102">
        <f>สกลนคร!AH157</f>
        <v>557522.83000000007</v>
      </c>
      <c r="M845" s="102">
        <f>สกลนคร!AI157</f>
        <v>389347.06</v>
      </c>
      <c r="N845" s="98"/>
      <c r="O845" s="98"/>
      <c r="P845" s="98"/>
      <c r="Q845" s="90">
        <f t="shared" si="31"/>
        <v>168175.77000000008</v>
      </c>
      <c r="R845" s="91">
        <f t="shared" si="32"/>
        <v>130.07998833411108</v>
      </c>
    </row>
    <row r="846" spans="1:18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1219</v>
      </c>
      <c r="H846" s="99">
        <v>5191</v>
      </c>
      <c r="I846" s="97">
        <v>4</v>
      </c>
      <c r="J846" s="102">
        <f>สกลนคร!F158</f>
        <v>443000.59</v>
      </c>
      <c r="K846" s="101">
        <f>สกลนคร!AG158</f>
        <v>521628.69000000006</v>
      </c>
      <c r="L846" s="102">
        <f>สกลนคร!AH158</f>
        <v>842250.7</v>
      </c>
      <c r="M846" s="102">
        <f>สกลนคร!AI158</f>
        <v>632735.77</v>
      </c>
      <c r="N846" s="98"/>
      <c r="O846" s="98"/>
      <c r="P846" s="98"/>
      <c r="Q846" s="90">
        <f t="shared" si="31"/>
        <v>209514.92999999993</v>
      </c>
      <c r="R846" s="91">
        <f t="shared" si="32"/>
        <v>162.25210942015025</v>
      </c>
    </row>
    <row r="847" spans="1:18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1220</v>
      </c>
      <c r="H847" s="99">
        <v>5463</v>
      </c>
      <c r="I847" s="97">
        <v>4</v>
      </c>
      <c r="J847" s="102">
        <f>สกลนคร!F159</f>
        <v>605167.31999999995</v>
      </c>
      <c r="K847" s="101">
        <f>สกลนคร!AG159</f>
        <v>735421.92999999993</v>
      </c>
      <c r="L847" s="102">
        <f>สกลนคร!AH159</f>
        <v>794211.49</v>
      </c>
      <c r="M847" s="102">
        <f>สกลนคร!AI159</f>
        <v>552539.49</v>
      </c>
      <c r="N847" s="98"/>
      <c r="O847" s="98"/>
      <c r="P847" s="98"/>
      <c r="Q847" s="90">
        <f t="shared" si="31"/>
        <v>241672</v>
      </c>
      <c r="R847" s="91">
        <f t="shared" si="32"/>
        <v>145.38010067728354</v>
      </c>
    </row>
    <row r="848" spans="1:18" s="109" customFormat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1952349.2400000002</v>
      </c>
      <c r="K848" s="106">
        <f>SUM(K843:K847)</f>
        <v>2251546.1100000003</v>
      </c>
      <c r="L848" s="106">
        <f>SUM(L843:L847)</f>
        <v>3054638.1900000004</v>
      </c>
      <c r="M848" s="106">
        <f>SUM(M843:M847)</f>
        <v>2210397.8200000003</v>
      </c>
      <c r="N848" s="104">
        <v>4</v>
      </c>
      <c r="O848" s="104">
        <v>4</v>
      </c>
      <c r="P848" s="104">
        <f>N848-O848</f>
        <v>0</v>
      </c>
      <c r="Q848" s="107">
        <f t="shared" si="31"/>
        <v>844240.37000000011</v>
      </c>
      <c r="R848" s="108">
        <f>L848/H848</f>
        <v>162.5845321481797</v>
      </c>
    </row>
    <row r="849" spans="1:18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1221</v>
      </c>
      <c r="H850" s="99">
        <v>2108</v>
      </c>
      <c r="I850" s="97">
        <v>2</v>
      </c>
      <c r="J850" s="102">
        <f>สกลนคร!F160</f>
        <v>441639.78</v>
      </c>
      <c r="K850" s="101">
        <f>สกลนคร!AG160</f>
        <v>477811.36000000004</v>
      </c>
      <c r="L850" s="102">
        <f>สกลนคร!AH160</f>
        <v>508026.1</v>
      </c>
      <c r="M850" s="102">
        <f>สกลนคร!AI160</f>
        <v>489806.14</v>
      </c>
      <c r="N850" s="98"/>
      <c r="O850" s="98"/>
      <c r="P850" s="98"/>
      <c r="Q850" s="90">
        <f t="shared" si="31"/>
        <v>18219.959999999963</v>
      </c>
      <c r="R850" s="91">
        <f t="shared" si="32"/>
        <v>240.99909867172676</v>
      </c>
    </row>
    <row r="851" spans="1:18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1222</v>
      </c>
      <c r="H851" s="99">
        <v>3823</v>
      </c>
      <c r="I851" s="97">
        <v>3</v>
      </c>
      <c r="J851" s="102">
        <f>สกลนคร!F161</f>
        <v>520390.24</v>
      </c>
      <c r="K851" s="101">
        <f>สกลนคร!AG161</f>
        <v>579952.46000000008</v>
      </c>
      <c r="L851" s="102">
        <f>สกลนคร!AH161</f>
        <v>737823.51</v>
      </c>
      <c r="M851" s="102">
        <f>สกลนคร!AI161</f>
        <v>697195.1399999999</v>
      </c>
      <c r="N851" s="98"/>
      <c r="O851" s="98"/>
      <c r="P851" s="98"/>
      <c r="Q851" s="90">
        <f t="shared" si="31"/>
        <v>40628.370000000112</v>
      </c>
      <c r="R851" s="91">
        <f t="shared" si="32"/>
        <v>192.99594820821343</v>
      </c>
    </row>
    <row r="852" spans="1:18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1223</v>
      </c>
      <c r="H852" s="99">
        <v>4042</v>
      </c>
      <c r="I852" s="97">
        <v>3</v>
      </c>
      <c r="J852" s="102">
        <f>สกลนคร!F162</f>
        <v>303575.15999999997</v>
      </c>
      <c r="K852" s="101">
        <f>สกลนคร!AG162</f>
        <v>315954.95999999996</v>
      </c>
      <c r="L852" s="102">
        <f>สกลนคร!AH162</f>
        <v>516799.54000000004</v>
      </c>
      <c r="M852" s="102">
        <f>สกลนคร!AI162</f>
        <v>473629.62</v>
      </c>
      <c r="N852" s="98"/>
      <c r="O852" s="98"/>
      <c r="P852" s="98"/>
      <c r="Q852" s="90">
        <f t="shared" si="31"/>
        <v>43169.920000000042</v>
      </c>
      <c r="R852" s="91">
        <f t="shared" si="32"/>
        <v>127.85738248391885</v>
      </c>
    </row>
    <row r="853" spans="1:18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1224</v>
      </c>
      <c r="H853" s="99">
        <v>5471</v>
      </c>
      <c r="I853" s="97">
        <v>4</v>
      </c>
      <c r="J853" s="102">
        <f>สกลนคร!F163</f>
        <v>476219.88</v>
      </c>
      <c r="K853" s="101">
        <f>สกลนคร!AG163</f>
        <v>565156.57999999996</v>
      </c>
      <c r="L853" s="102">
        <f>สกลนคร!AH163</f>
        <v>698837.92999999993</v>
      </c>
      <c r="M853" s="102">
        <f>สกลนคร!AI163</f>
        <v>695314.11</v>
      </c>
      <c r="N853" s="98"/>
      <c r="O853" s="98"/>
      <c r="P853" s="98"/>
      <c r="Q853" s="90">
        <f t="shared" si="31"/>
        <v>3523.8199999999488</v>
      </c>
      <c r="R853" s="91">
        <f t="shared" si="32"/>
        <v>127.734953390605</v>
      </c>
    </row>
    <row r="854" spans="1:18" s="109" customFormat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1741825.06</v>
      </c>
      <c r="K854" s="106">
        <f>SUM(K849:K853)</f>
        <v>1938875.3599999999</v>
      </c>
      <c r="L854" s="106">
        <f>SUM(L849:L853)</f>
        <v>2461487.08</v>
      </c>
      <c r="M854" s="106">
        <f>SUM(M849:M853)</f>
        <v>2355945.0099999998</v>
      </c>
      <c r="N854" s="104">
        <v>4</v>
      </c>
      <c r="O854" s="104">
        <v>4</v>
      </c>
      <c r="P854" s="104">
        <f>N854-O854</f>
        <v>0</v>
      </c>
      <c r="Q854" s="107">
        <f t="shared" si="31"/>
        <v>105542.0700000003</v>
      </c>
      <c r="R854" s="108">
        <f>L854/H854</f>
        <v>159.38144781144783</v>
      </c>
    </row>
    <row r="855" spans="1:18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1225</v>
      </c>
      <c r="H856" s="99">
        <v>2489</v>
      </c>
      <c r="I856" s="97">
        <v>2</v>
      </c>
      <c r="J856" s="102">
        <f>สกลนคร!F164</f>
        <v>541115.65</v>
      </c>
      <c r="K856" s="101">
        <f>สกลนคร!AG164</f>
        <v>603835.16999999993</v>
      </c>
      <c r="L856" s="102">
        <f>สกลนคร!AH164</f>
        <v>289472.78000000003</v>
      </c>
      <c r="M856" s="102">
        <f>สกลนคร!AI164</f>
        <v>392318.07</v>
      </c>
      <c r="N856" s="98"/>
      <c r="O856" s="98"/>
      <c r="P856" s="98"/>
      <c r="Q856" s="90">
        <f t="shared" si="31"/>
        <v>-102845.28999999998</v>
      </c>
      <c r="R856" s="91">
        <f t="shared" si="32"/>
        <v>116.30083567697872</v>
      </c>
    </row>
    <row r="857" spans="1:18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1226</v>
      </c>
      <c r="H857" s="99">
        <v>3680</v>
      </c>
      <c r="I857" s="97">
        <v>3</v>
      </c>
      <c r="J857" s="102">
        <f>สกลนคร!F165</f>
        <v>1070646.74</v>
      </c>
      <c r="K857" s="101">
        <f>สกลนคร!AG165</f>
        <v>1120242.08</v>
      </c>
      <c r="L857" s="102">
        <f>สกลนคร!AH165</f>
        <v>575267.56000000006</v>
      </c>
      <c r="M857" s="102">
        <f>สกลนคร!AI165</f>
        <v>605388.04</v>
      </c>
      <c r="N857" s="98"/>
      <c r="O857" s="98"/>
      <c r="P857" s="98"/>
      <c r="Q857" s="90">
        <f t="shared" si="31"/>
        <v>-30120.479999999981</v>
      </c>
      <c r="R857" s="91">
        <f t="shared" si="32"/>
        <v>156.32270652173915</v>
      </c>
    </row>
    <row r="858" spans="1:18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1227</v>
      </c>
      <c r="H858" s="99">
        <v>5212</v>
      </c>
      <c r="I858" s="97">
        <v>4</v>
      </c>
      <c r="J858" s="102">
        <f>สกลนคร!F166</f>
        <v>739978.11</v>
      </c>
      <c r="K858" s="101">
        <f>สกลนคร!AG166</f>
        <v>781793.6</v>
      </c>
      <c r="L858" s="102">
        <f>สกลนคร!AH166</f>
        <v>651213.92999999993</v>
      </c>
      <c r="M858" s="102">
        <f>สกลนคร!AI166</f>
        <v>757319.90999999992</v>
      </c>
      <c r="N858" s="98"/>
      <c r="O858" s="98"/>
      <c r="P858" s="98"/>
      <c r="Q858" s="90">
        <f t="shared" si="31"/>
        <v>-106105.97999999998</v>
      </c>
      <c r="R858" s="91">
        <f t="shared" si="32"/>
        <v>124.94511320030698</v>
      </c>
    </row>
    <row r="859" spans="1:18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1228</v>
      </c>
      <c r="H859" s="99">
        <v>2800</v>
      </c>
      <c r="I859" s="97">
        <v>2</v>
      </c>
      <c r="J859" s="102">
        <f>สกลนคร!F167</f>
        <v>900804.26</v>
      </c>
      <c r="K859" s="101">
        <f>สกลนคร!AG167</f>
        <v>915179.28</v>
      </c>
      <c r="L859" s="102">
        <f>สกลนคร!AH167</f>
        <v>406812.83999999997</v>
      </c>
      <c r="M859" s="102">
        <f>สกลนคร!AI167</f>
        <v>595765.92000000004</v>
      </c>
      <c r="N859" s="98"/>
      <c r="O859" s="98"/>
      <c r="P859" s="98"/>
      <c r="Q859" s="90">
        <f t="shared" si="31"/>
        <v>-188953.08000000007</v>
      </c>
      <c r="R859" s="91">
        <f t="shared" si="32"/>
        <v>145.2903</v>
      </c>
    </row>
    <row r="860" spans="1:18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1229</v>
      </c>
      <c r="H860" s="99">
        <v>3862</v>
      </c>
      <c r="I860" s="97">
        <v>3</v>
      </c>
      <c r="J860" s="102">
        <f>สกลนคร!F168</f>
        <v>216559.04</v>
      </c>
      <c r="K860" s="101">
        <f>สกลนคร!AG168</f>
        <v>324561.37</v>
      </c>
      <c r="L860" s="102">
        <f>สกลนคร!AH168</f>
        <v>636758.96</v>
      </c>
      <c r="M860" s="102">
        <f>สกลนคร!AI168</f>
        <v>739954.34</v>
      </c>
      <c r="N860" s="98"/>
      <c r="O860" s="98"/>
      <c r="P860" s="98"/>
      <c r="Q860" s="90">
        <f t="shared" si="31"/>
        <v>-103195.38</v>
      </c>
      <c r="R860" s="91">
        <f t="shared" si="32"/>
        <v>164.87803210771619</v>
      </c>
    </row>
    <row r="861" spans="1:18" s="109" customFormat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3469103.8</v>
      </c>
      <c r="K861" s="141">
        <f>SUM(K855:K860)</f>
        <v>3745611.5</v>
      </c>
      <c r="L861" s="106">
        <f>SUM(L855:L860)</f>
        <v>2559526.0699999998</v>
      </c>
      <c r="M861" s="106">
        <f>SUM(M855:M860)</f>
        <v>3090746.28</v>
      </c>
      <c r="N861" s="104">
        <v>5</v>
      </c>
      <c r="O861" s="104">
        <v>5</v>
      </c>
      <c r="P861" s="104">
        <f>N861-O861</f>
        <v>0</v>
      </c>
      <c r="Q861" s="107">
        <f t="shared" si="31"/>
        <v>-531220.21</v>
      </c>
      <c r="R861" s="108">
        <f>L861/H861</f>
        <v>141.85701213767112</v>
      </c>
    </row>
    <row r="862" spans="1:18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1230</v>
      </c>
      <c r="H863" s="99">
        <v>997</v>
      </c>
      <c r="I863" s="97">
        <v>1</v>
      </c>
      <c r="J863" s="102">
        <f>สกลนคร!F169</f>
        <v>455957.42</v>
      </c>
      <c r="K863" s="101">
        <f>สกลนคร!AG169</f>
        <v>537284.81999999995</v>
      </c>
      <c r="L863" s="102">
        <f>สกลนคร!AH169</f>
        <v>903558.9</v>
      </c>
      <c r="M863" s="102">
        <f>สกลนคร!AI169</f>
        <v>417216.31999999995</v>
      </c>
      <c r="N863" s="98"/>
      <c r="O863" s="98"/>
      <c r="P863" s="98"/>
      <c r="Q863" s="90">
        <f t="shared" si="31"/>
        <v>486342.58000000007</v>
      </c>
      <c r="R863" s="91">
        <f t="shared" si="32"/>
        <v>906.27773319959886</v>
      </c>
    </row>
    <row r="864" spans="1:18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1231</v>
      </c>
      <c r="H864" s="99">
        <v>5720</v>
      </c>
      <c r="I864" s="97">
        <v>4</v>
      </c>
      <c r="J864" s="102">
        <f>สกลนคร!F170</f>
        <v>673937.3</v>
      </c>
      <c r="K864" s="101">
        <f>สกลนคร!AG170</f>
        <v>735285.7300000001</v>
      </c>
      <c r="L864" s="102">
        <f>สกลนคร!AH170</f>
        <v>792266.58000000007</v>
      </c>
      <c r="M864" s="102">
        <f>สกลนคร!AI170</f>
        <v>541160.48</v>
      </c>
      <c r="N864" s="98"/>
      <c r="O864" s="98"/>
      <c r="P864" s="98"/>
      <c r="Q864" s="90">
        <f t="shared" si="31"/>
        <v>251106.10000000009</v>
      </c>
      <c r="R864" s="91">
        <f t="shared" si="32"/>
        <v>138.50814335664336</v>
      </c>
    </row>
    <row r="865" spans="1:18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1232</v>
      </c>
      <c r="H865" s="99">
        <v>3258</v>
      </c>
      <c r="I865" s="97">
        <v>3</v>
      </c>
      <c r="J865" s="102">
        <f>สกลนคร!F171</f>
        <v>233430.82</v>
      </c>
      <c r="K865" s="101">
        <f>สกลนคร!AG171</f>
        <v>285277.22000000003</v>
      </c>
      <c r="L865" s="102">
        <f>สกลนคร!AH171</f>
        <v>659845.5</v>
      </c>
      <c r="M865" s="102">
        <f>สกลนคร!AI171</f>
        <v>479292.67</v>
      </c>
      <c r="N865" s="98"/>
      <c r="O865" s="98"/>
      <c r="P865" s="98"/>
      <c r="Q865" s="90">
        <f t="shared" si="31"/>
        <v>180552.83000000002</v>
      </c>
      <c r="R865" s="91">
        <f t="shared" si="32"/>
        <v>202.53084714548802</v>
      </c>
    </row>
    <row r="866" spans="1:18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1233</v>
      </c>
      <c r="H866" s="99">
        <v>5165</v>
      </c>
      <c r="I866" s="97">
        <v>4</v>
      </c>
      <c r="J866" s="102">
        <f>สกลนคร!F172</f>
        <v>662284.56999999995</v>
      </c>
      <c r="K866" s="101">
        <f>สกลนคร!AG172</f>
        <v>672256.02</v>
      </c>
      <c r="L866" s="102">
        <f>สกลนคร!AH172</f>
        <v>802649.5</v>
      </c>
      <c r="M866" s="102">
        <f>สกลนคร!AI172</f>
        <v>670953.25</v>
      </c>
      <c r="N866" s="98"/>
      <c r="O866" s="98"/>
      <c r="P866" s="98"/>
      <c r="Q866" s="90">
        <f t="shared" si="31"/>
        <v>131696.25</v>
      </c>
      <c r="R866" s="91">
        <f t="shared" si="32"/>
        <v>155.40164569215875</v>
      </c>
    </row>
    <row r="867" spans="1:18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1234</v>
      </c>
      <c r="H867" s="99">
        <v>3445</v>
      </c>
      <c r="I867" s="97">
        <v>3</v>
      </c>
      <c r="J867" s="102">
        <f>สกลนคร!F173</f>
        <v>1165389.58</v>
      </c>
      <c r="K867" s="101">
        <f>สกลนคร!AG173</f>
        <v>1330470.02</v>
      </c>
      <c r="L867" s="102">
        <f>สกลนคร!AH173</f>
        <v>885752.02</v>
      </c>
      <c r="M867" s="102">
        <f>สกลนคร!AI173</f>
        <v>590622.69999999995</v>
      </c>
      <c r="N867" s="98"/>
      <c r="O867" s="98"/>
      <c r="P867" s="98"/>
      <c r="Q867" s="90">
        <f t="shared" si="31"/>
        <v>295129.32000000007</v>
      </c>
      <c r="R867" s="91">
        <f t="shared" si="32"/>
        <v>257.11234252539913</v>
      </c>
    </row>
    <row r="868" spans="1:18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1235</v>
      </c>
      <c r="H868" s="99">
        <v>6336</v>
      </c>
      <c r="I868" s="97">
        <v>5</v>
      </c>
      <c r="J868" s="102">
        <f>สกลนคร!F174</f>
        <v>680582.62</v>
      </c>
      <c r="K868" s="101">
        <f>สกลนคร!AG174</f>
        <v>703183.28999999992</v>
      </c>
      <c r="L868" s="102">
        <f>สกลนคร!AH174</f>
        <v>920856.5</v>
      </c>
      <c r="M868" s="102">
        <f>สกลนคร!AI174</f>
        <v>679341.90000000014</v>
      </c>
      <c r="N868" s="98"/>
      <c r="O868" s="98"/>
      <c r="P868" s="98"/>
      <c r="Q868" s="90">
        <f t="shared" si="31"/>
        <v>241514.59999999986</v>
      </c>
      <c r="R868" s="91">
        <f t="shared" si="32"/>
        <v>145.33720012626262</v>
      </c>
    </row>
    <row r="869" spans="1:18" s="109" customFormat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3871582.31</v>
      </c>
      <c r="K869" s="106">
        <f>SUM(K862:K868)</f>
        <v>4263757.0999999996</v>
      </c>
      <c r="L869" s="106">
        <f>SUM(L862:L868)</f>
        <v>4964929</v>
      </c>
      <c r="M869" s="106">
        <f>SUM(M862:M868)</f>
        <v>3378587.3200000003</v>
      </c>
      <c r="N869" s="104">
        <v>6</v>
      </c>
      <c r="O869" s="104">
        <v>6</v>
      </c>
      <c r="P869" s="104">
        <f>N869-O869</f>
        <v>0</v>
      </c>
      <c r="Q869" s="107">
        <f t="shared" si="31"/>
        <v>1586341.6799999997</v>
      </c>
      <c r="R869" s="108">
        <f>L869/H869</f>
        <v>199.22671642389952</v>
      </c>
    </row>
    <row r="870" spans="1:18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1236</v>
      </c>
      <c r="H871" s="99">
        <v>4782</v>
      </c>
      <c r="I871" s="97">
        <v>4</v>
      </c>
      <c r="J871" s="102">
        <f>สกลนคร!F175</f>
        <v>880513.55</v>
      </c>
      <c r="K871" s="101">
        <f>สกลนคร!AG175</f>
        <v>1137255.51</v>
      </c>
      <c r="L871" s="102">
        <f>สกลนคร!AH175</f>
        <v>422215.79000000004</v>
      </c>
      <c r="M871" s="102">
        <f>สกลนคร!AI175</f>
        <v>560841</v>
      </c>
      <c r="N871" s="98"/>
      <c r="O871" s="98"/>
      <c r="P871" s="98"/>
      <c r="Q871" s="90">
        <f t="shared" si="31"/>
        <v>-138625.20999999996</v>
      </c>
      <c r="R871" s="91">
        <f t="shared" si="32"/>
        <v>88.292720618987886</v>
      </c>
    </row>
    <row r="872" spans="1:18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1237</v>
      </c>
      <c r="H872" s="99">
        <v>3511</v>
      </c>
      <c r="I872" s="97">
        <v>3</v>
      </c>
      <c r="J872" s="102">
        <f>สกลนคร!F176</f>
        <v>647753.93000000005</v>
      </c>
      <c r="K872" s="101">
        <f>สกลนคร!AG176</f>
        <v>825160.99000000011</v>
      </c>
      <c r="L872" s="102">
        <f>สกลนคร!AH176</f>
        <v>452812.93</v>
      </c>
      <c r="M872" s="102">
        <f>สกลนคร!AI176</f>
        <v>482816.15</v>
      </c>
      <c r="N872" s="98"/>
      <c r="O872" s="98"/>
      <c r="P872" s="98"/>
      <c r="Q872" s="90">
        <f t="shared" si="31"/>
        <v>-30003.22000000003</v>
      </c>
      <c r="R872" s="91">
        <f t="shared" si="32"/>
        <v>128.96978923383651</v>
      </c>
    </row>
    <row r="873" spans="1:18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1238</v>
      </c>
      <c r="H873" s="99">
        <v>2116</v>
      </c>
      <c r="I873" s="97">
        <v>2</v>
      </c>
      <c r="J873" s="102">
        <f>สกลนคร!F177</f>
        <v>617359.47</v>
      </c>
      <c r="K873" s="101">
        <f>สกลนคร!AG177</f>
        <v>845701.21</v>
      </c>
      <c r="L873" s="102">
        <f>สกลนคร!AH177</f>
        <v>260139.62</v>
      </c>
      <c r="M873" s="102">
        <f>สกลนคร!AI177</f>
        <v>360679.73</v>
      </c>
      <c r="N873" s="98"/>
      <c r="O873" s="98"/>
      <c r="P873" s="98"/>
      <c r="Q873" s="90">
        <f t="shared" si="31"/>
        <v>-100540.10999999999</v>
      </c>
      <c r="R873" s="91">
        <f t="shared" si="32"/>
        <v>122.93932892249528</v>
      </c>
    </row>
    <row r="874" spans="1:18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1239</v>
      </c>
      <c r="H874" s="99">
        <v>5068</v>
      </c>
      <c r="I874" s="97">
        <v>4</v>
      </c>
      <c r="J874" s="102">
        <f>สกลนคร!F178</f>
        <v>348128.49</v>
      </c>
      <c r="K874" s="101">
        <f>สกลนคร!AG178</f>
        <v>680359.58</v>
      </c>
      <c r="L874" s="102">
        <f>สกลนคร!AH178</f>
        <v>325874.73</v>
      </c>
      <c r="M874" s="102">
        <f>สกลนคร!AI178</f>
        <v>656301.66999999993</v>
      </c>
      <c r="N874" s="98"/>
      <c r="O874" s="98"/>
      <c r="P874" s="98"/>
      <c r="Q874" s="90">
        <f t="shared" si="31"/>
        <v>-330426.93999999994</v>
      </c>
      <c r="R874" s="91">
        <f t="shared" si="32"/>
        <v>64.300459747434886</v>
      </c>
    </row>
    <row r="875" spans="1:18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1240</v>
      </c>
      <c r="H875" s="99">
        <v>2178</v>
      </c>
      <c r="I875" s="97">
        <v>2</v>
      </c>
      <c r="J875" s="102">
        <f>สกลนคร!F179</f>
        <v>626012.46</v>
      </c>
      <c r="K875" s="101">
        <f>สกลนคร!AG179</f>
        <v>656388.35</v>
      </c>
      <c r="L875" s="102">
        <f>สกลนคร!AH179</f>
        <v>201394.37</v>
      </c>
      <c r="M875" s="102">
        <f>สกลนคร!AI179</f>
        <v>310090.45</v>
      </c>
      <c r="N875" s="98"/>
      <c r="O875" s="98"/>
      <c r="P875" s="98"/>
      <c r="Q875" s="90">
        <f t="shared" si="31"/>
        <v>-108696.08000000002</v>
      </c>
      <c r="R875" s="91">
        <f t="shared" si="32"/>
        <v>92.467571166207534</v>
      </c>
    </row>
    <row r="876" spans="1:18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1241</v>
      </c>
      <c r="H876" s="99">
        <v>3138</v>
      </c>
      <c r="I876" s="97">
        <v>3</v>
      </c>
      <c r="J876" s="102">
        <f>สกลนคร!F180</f>
        <v>369824.57</v>
      </c>
      <c r="K876" s="101">
        <f>สกลนคร!AG180</f>
        <v>579141</v>
      </c>
      <c r="L876" s="102">
        <f>สกลนคร!AH180</f>
        <v>323448.01</v>
      </c>
      <c r="M876" s="102">
        <f>สกลนคร!AI180</f>
        <v>387239.55</v>
      </c>
      <c r="N876" s="98"/>
      <c r="O876" s="98"/>
      <c r="P876" s="98"/>
      <c r="Q876" s="90">
        <f t="shared" si="31"/>
        <v>-63791.539999999979</v>
      </c>
      <c r="R876" s="91">
        <f t="shared" si="32"/>
        <v>103.07457297641811</v>
      </c>
    </row>
    <row r="877" spans="1:18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1242</v>
      </c>
      <c r="H877" s="99">
        <v>3606</v>
      </c>
      <c r="I877" s="97">
        <v>3</v>
      </c>
      <c r="J877" s="102">
        <f>สกลนคร!F181</f>
        <v>538617.98</v>
      </c>
      <c r="K877" s="101">
        <f>สกลนคร!AG181</f>
        <v>800871.95</v>
      </c>
      <c r="L877" s="102">
        <f>สกลนคร!AH181</f>
        <v>407952.58</v>
      </c>
      <c r="M877" s="102">
        <f>สกลนคร!AI181</f>
        <v>660078.26</v>
      </c>
      <c r="N877" s="98"/>
      <c r="O877" s="98"/>
      <c r="P877" s="98"/>
      <c r="Q877" s="90">
        <f t="shared" si="31"/>
        <v>-252125.68</v>
      </c>
      <c r="R877" s="91">
        <f t="shared" si="32"/>
        <v>113.1316084303938</v>
      </c>
    </row>
    <row r="878" spans="1:18" s="109" customFormat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4028210.45</v>
      </c>
      <c r="K878" s="106">
        <f>SUM(K870:K877)</f>
        <v>5524878.5900000008</v>
      </c>
      <c r="L878" s="106">
        <f>SUM(L870:L877)</f>
        <v>2393838.0299999998</v>
      </c>
      <c r="M878" s="106">
        <f>SUM(M870:M877)</f>
        <v>3418046.8099999996</v>
      </c>
      <c r="N878" s="104">
        <v>7</v>
      </c>
      <c r="O878" s="104">
        <v>7</v>
      </c>
      <c r="P878" s="104">
        <f>N878-O878</f>
        <v>0</v>
      </c>
      <c r="Q878" s="107">
        <f t="shared" si="31"/>
        <v>-1024208.7799999998</v>
      </c>
      <c r="R878" s="108">
        <f>L878/H878</f>
        <v>98.112136972826747</v>
      </c>
    </row>
    <row r="879" spans="1:18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1243</v>
      </c>
      <c r="H880" s="99">
        <v>3063</v>
      </c>
      <c r="I880" s="97">
        <v>3</v>
      </c>
      <c r="J880" s="102">
        <f>สกลนคร!F182</f>
        <v>594282.79</v>
      </c>
      <c r="K880" s="101">
        <f>สกลนคร!AG182</f>
        <v>649418.56000000006</v>
      </c>
      <c r="L880" s="102">
        <f>สกลนคร!AH182</f>
        <v>412673.62</v>
      </c>
      <c r="M880" s="102">
        <f>สกลนคร!AI182</f>
        <v>291342.72000000003</v>
      </c>
      <c r="N880" s="98"/>
      <c r="O880" s="98"/>
      <c r="P880" s="98"/>
      <c r="Q880" s="90">
        <f t="shared" si="31"/>
        <v>121330.89999999997</v>
      </c>
      <c r="R880" s="91">
        <f t="shared" si="32"/>
        <v>134.72857329415606</v>
      </c>
    </row>
    <row r="881" spans="1:18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1244</v>
      </c>
      <c r="H881" s="99">
        <v>2781</v>
      </c>
      <c r="I881" s="97">
        <v>2</v>
      </c>
      <c r="J881" s="102">
        <f>สกลนคร!F183</f>
        <v>290545.89</v>
      </c>
      <c r="K881" s="101">
        <f>สกลนคร!AG183</f>
        <v>361789.14</v>
      </c>
      <c r="L881" s="102">
        <f>สกลนคร!AH183</f>
        <v>659814</v>
      </c>
      <c r="M881" s="102">
        <f>สกลนคร!AI183</f>
        <v>369663.87</v>
      </c>
      <c r="N881" s="98"/>
      <c r="O881" s="98"/>
      <c r="P881" s="98"/>
      <c r="Q881" s="90">
        <f t="shared" si="31"/>
        <v>290150.13</v>
      </c>
      <c r="R881" s="91">
        <f t="shared" si="32"/>
        <v>237.25782092772383</v>
      </c>
    </row>
    <row r="882" spans="1:18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1245</v>
      </c>
      <c r="H882" s="99">
        <v>2236</v>
      </c>
      <c r="I882" s="97">
        <v>2</v>
      </c>
      <c r="J882" s="102">
        <f>สกลนคร!F184</f>
        <v>417022.12</v>
      </c>
      <c r="K882" s="101">
        <f>สกลนคร!AG184</f>
        <v>532002.32999999996</v>
      </c>
      <c r="L882" s="102">
        <f>สกลนคร!AH184</f>
        <v>362933.25</v>
      </c>
      <c r="M882" s="102">
        <f>สกลนคร!AI184</f>
        <v>268500.76</v>
      </c>
      <c r="N882" s="98"/>
      <c r="O882" s="98"/>
      <c r="P882" s="98"/>
      <c r="Q882" s="90">
        <f t="shared" si="31"/>
        <v>94432.489999999991</v>
      </c>
      <c r="R882" s="91">
        <f t="shared" si="32"/>
        <v>162.31361806797852</v>
      </c>
    </row>
    <row r="883" spans="1:18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1246</v>
      </c>
      <c r="H883" s="99">
        <v>2004</v>
      </c>
      <c r="I883" s="97">
        <v>2</v>
      </c>
      <c r="J883" s="102">
        <f>สกลนคร!F185</f>
        <v>282026.40999999997</v>
      </c>
      <c r="K883" s="101">
        <f>สกลนคร!AG185</f>
        <v>327122.38</v>
      </c>
      <c r="L883" s="102">
        <f>สกลนคร!AH185</f>
        <v>378868.82999999996</v>
      </c>
      <c r="M883" s="102">
        <f>สกลนคร!AI185</f>
        <v>332017.73</v>
      </c>
      <c r="N883" s="98"/>
      <c r="O883" s="98"/>
      <c r="P883" s="98"/>
      <c r="Q883" s="90">
        <f t="shared" si="31"/>
        <v>46851.099999999977</v>
      </c>
      <c r="R883" s="91">
        <f t="shared" si="32"/>
        <v>189.05630239520957</v>
      </c>
    </row>
    <row r="884" spans="1:18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1247</v>
      </c>
      <c r="H884" s="99">
        <v>3574</v>
      </c>
      <c r="I884" s="97">
        <v>3</v>
      </c>
      <c r="J884" s="102">
        <f>สกลนคร!F186</f>
        <v>547550.89</v>
      </c>
      <c r="K884" s="101">
        <f>สกลนคร!AG186</f>
        <v>622825.89</v>
      </c>
      <c r="L884" s="102">
        <f>สกลนคร!AH186</f>
        <v>720896.95</v>
      </c>
      <c r="M884" s="102">
        <f>สกลนคร!AI186</f>
        <v>559065.78999999992</v>
      </c>
      <c r="N884" s="98"/>
      <c r="O884" s="98"/>
      <c r="P884" s="98"/>
      <c r="Q884" s="90">
        <f t="shared" si="31"/>
        <v>161831.16000000003</v>
      </c>
      <c r="R884" s="91">
        <f t="shared" si="32"/>
        <v>201.70591773922774</v>
      </c>
    </row>
    <row r="885" spans="1:18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1248</v>
      </c>
      <c r="H885" s="99">
        <v>6722</v>
      </c>
      <c r="I885" s="97">
        <v>5</v>
      </c>
      <c r="J885" s="102">
        <f>สกลนคร!F187</f>
        <v>763979.59</v>
      </c>
      <c r="K885" s="101">
        <f>สกลนคร!AG187</f>
        <v>873765.82</v>
      </c>
      <c r="L885" s="102">
        <f>สกลนคร!AH187</f>
        <v>980008.8600000001</v>
      </c>
      <c r="M885" s="102">
        <f>สกลนคร!AI187</f>
        <v>889071.16</v>
      </c>
      <c r="N885" s="98"/>
      <c r="O885" s="98"/>
      <c r="P885" s="98"/>
      <c r="Q885" s="90">
        <f t="shared" si="31"/>
        <v>90937.70000000007</v>
      </c>
      <c r="R885" s="91">
        <f t="shared" si="32"/>
        <v>145.79126152930678</v>
      </c>
    </row>
    <row r="886" spans="1:18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1249</v>
      </c>
      <c r="H886" s="99">
        <v>1051</v>
      </c>
      <c r="I886" s="97">
        <v>1</v>
      </c>
      <c r="J886" s="102">
        <f>สกลนคร!F188</f>
        <v>285185.98</v>
      </c>
      <c r="K886" s="101">
        <f>สกลนคร!AG188</f>
        <v>345920.7</v>
      </c>
      <c r="L886" s="102">
        <f>สกลนคร!AH188</f>
        <v>399671.32999999996</v>
      </c>
      <c r="M886" s="102">
        <f>สกลนคร!AI188</f>
        <v>309165.01</v>
      </c>
      <c r="N886" s="98"/>
      <c r="O886" s="98"/>
      <c r="P886" s="98"/>
      <c r="Q886" s="90">
        <f t="shared" si="31"/>
        <v>90506.319999999949</v>
      </c>
      <c r="R886" s="91">
        <f t="shared" si="32"/>
        <v>380.2771931493815</v>
      </c>
    </row>
    <row r="887" spans="1:18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1250</v>
      </c>
      <c r="H887" s="99">
        <v>3165</v>
      </c>
      <c r="I887" s="97">
        <v>3</v>
      </c>
      <c r="J887" s="102">
        <f>สกลนคร!F189</f>
        <v>611432.07999999996</v>
      </c>
      <c r="K887" s="101">
        <f>สกลนคร!AG189</f>
        <v>597496.07999999996</v>
      </c>
      <c r="L887" s="102">
        <f>สกลนคร!AH189</f>
        <v>636133.72</v>
      </c>
      <c r="M887" s="102">
        <f>สกลนคร!AI189</f>
        <v>481599.94</v>
      </c>
      <c r="N887" s="98"/>
      <c r="O887" s="98"/>
      <c r="P887" s="98"/>
      <c r="Q887" s="90">
        <f t="shared" si="31"/>
        <v>154533.77999999997</v>
      </c>
      <c r="R887" s="91">
        <f t="shared" si="32"/>
        <v>200.99011690363349</v>
      </c>
    </row>
    <row r="888" spans="1:18" s="109" customFormat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3792025.75</v>
      </c>
      <c r="K888" s="106">
        <f>SUM(K879:K887)</f>
        <v>4310340.9000000004</v>
      </c>
      <c r="L888" s="106">
        <f>SUM(L879:L887)</f>
        <v>4551000.5600000005</v>
      </c>
      <c r="M888" s="106">
        <f>SUM(M879:M887)</f>
        <v>3500426.98</v>
      </c>
      <c r="N888" s="104">
        <v>8</v>
      </c>
      <c r="O888" s="104">
        <v>8</v>
      </c>
      <c r="P888" s="104">
        <f>N888-O888</f>
        <v>0</v>
      </c>
      <c r="Q888" s="107">
        <f t="shared" si="31"/>
        <v>1050573.5800000005</v>
      </c>
      <c r="R888" s="108">
        <f t="shared" si="32"/>
        <v>185.03010896080664</v>
      </c>
    </row>
    <row r="889" spans="1:18" s="109" customFormat="1" ht="25.2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81425690.060000017</v>
      </c>
      <c r="K889" s="122">
        <f t="shared" si="33"/>
        <v>96678430.019999996</v>
      </c>
      <c r="L889" s="121">
        <f t="shared" si="33"/>
        <v>104531013.51000001</v>
      </c>
      <c r="M889" s="121">
        <f t="shared" si="33"/>
        <v>99977138.170000032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4553875.3399999738</v>
      </c>
      <c r="R889" s="108">
        <f t="shared" si="32"/>
        <v>157.34684084084085</v>
      </c>
    </row>
    <row r="890" spans="1:18" ht="25.8" thickTop="1" thickBot="1" x14ac:dyDescent="0.75">
      <c r="A890" s="123"/>
      <c r="B890" s="124"/>
      <c r="C890" s="124"/>
      <c r="D890" s="124"/>
      <c r="E890" s="361" t="s">
        <v>523</v>
      </c>
      <c r="F890" s="362"/>
      <c r="G890" s="363"/>
      <c r="H890" s="125"/>
      <c r="I890" s="123"/>
      <c r="J890" s="126">
        <f>J889/O889</f>
        <v>484676.72654761915</v>
      </c>
      <c r="K890" s="127">
        <f>K889/O889</f>
        <v>575466.84535714285</v>
      </c>
      <c r="L890" s="126">
        <f>L889/O889</f>
        <v>622208.41375000007</v>
      </c>
      <c r="M890" s="126">
        <f>M889/O889</f>
        <v>595102.0129166668</v>
      </c>
      <c r="N890" s="173"/>
      <c r="O890" s="173"/>
      <c r="P890" s="173"/>
      <c r="Q890" s="90">
        <f t="shared" si="31"/>
        <v>27106.40083333326</v>
      </c>
    </row>
    <row r="891" spans="1:18" ht="25.2" thickTop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1251</v>
      </c>
      <c r="H892" s="99">
        <v>3670</v>
      </c>
      <c r="I892" s="97">
        <v>3</v>
      </c>
      <c r="J892" s="100">
        <f>นครพนม!F4</f>
        <v>603601.86</v>
      </c>
      <c r="K892" s="101">
        <f>นครพนม!AK4</f>
        <v>623627.64</v>
      </c>
      <c r="L892" s="102">
        <f>นครพนม!AL4</f>
        <v>306132.87</v>
      </c>
      <c r="M892" s="102">
        <f>นครพนม!AM4</f>
        <v>263076.51</v>
      </c>
      <c r="N892" s="98"/>
      <c r="O892" s="98"/>
      <c r="P892" s="98"/>
      <c r="Q892" s="90">
        <f t="shared" si="31"/>
        <v>43056.359999999986</v>
      </c>
      <c r="R892" s="91">
        <f t="shared" si="32"/>
        <v>83.414950953678471</v>
      </c>
    </row>
    <row r="893" spans="1:18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1252</v>
      </c>
      <c r="H893" s="99">
        <v>5247</v>
      </c>
      <c r="I893" s="97">
        <v>4</v>
      </c>
      <c r="J893" s="100">
        <f>นครพนม!F5</f>
        <v>525088.78</v>
      </c>
      <c r="K893" s="101">
        <f>นครพนม!AK5</f>
        <v>662070.12</v>
      </c>
      <c r="L893" s="102">
        <f>นครพนม!AL5</f>
        <v>356338.9</v>
      </c>
      <c r="M893" s="102">
        <f>นครพนม!AM5</f>
        <v>368082.75999999995</v>
      </c>
      <c r="N893" s="98"/>
      <c r="O893" s="98"/>
      <c r="P893" s="98"/>
      <c r="Q893" s="90">
        <f t="shared" si="31"/>
        <v>-11743.859999999928</v>
      </c>
      <c r="R893" s="91">
        <f t="shared" si="32"/>
        <v>67.912883552506202</v>
      </c>
    </row>
    <row r="894" spans="1:18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1253</v>
      </c>
      <c r="H894" s="99">
        <v>4843</v>
      </c>
      <c r="I894" s="97">
        <v>4</v>
      </c>
      <c r="J894" s="100">
        <f>นครพนม!F6</f>
        <v>428177.4</v>
      </c>
      <c r="K894" s="101">
        <f>นครพนม!AK6</f>
        <v>433777.41000000003</v>
      </c>
      <c r="L894" s="102">
        <f>นครพนม!AL6</f>
        <v>514230</v>
      </c>
      <c r="M894" s="102">
        <f>นครพนม!AM6</f>
        <v>623881.96</v>
      </c>
      <c r="N894" s="98"/>
      <c r="O894" s="98"/>
      <c r="P894" s="98"/>
      <c r="Q894" s="90">
        <f t="shared" si="31"/>
        <v>-109651.95999999996</v>
      </c>
      <c r="R894" s="91">
        <f t="shared" si="32"/>
        <v>106.18005368573199</v>
      </c>
    </row>
    <row r="895" spans="1:18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1254</v>
      </c>
      <c r="H895" s="99">
        <v>4324</v>
      </c>
      <c r="I895" s="97">
        <v>3</v>
      </c>
      <c r="J895" s="100">
        <f>นครพนม!F7</f>
        <v>364412.92</v>
      </c>
      <c r="K895" s="101">
        <f>นครพนม!AK7</f>
        <v>343806.94</v>
      </c>
      <c r="L895" s="102">
        <f>นครพนม!AL7</f>
        <v>184650.66999999998</v>
      </c>
      <c r="M895" s="102">
        <f>นครพนม!AM7</f>
        <v>283347.90000000002</v>
      </c>
      <c r="N895" s="98"/>
      <c r="O895" s="98"/>
      <c r="P895" s="98"/>
      <c r="Q895" s="90">
        <f t="shared" si="31"/>
        <v>-98697.23000000004</v>
      </c>
      <c r="R895" s="91">
        <f t="shared" si="32"/>
        <v>42.703670212765957</v>
      </c>
    </row>
    <row r="896" spans="1:18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1255</v>
      </c>
      <c r="H896" s="99">
        <v>4095</v>
      </c>
      <c r="I896" s="97">
        <v>3</v>
      </c>
      <c r="J896" s="100">
        <f>นครพนม!F8</f>
        <v>428774.18</v>
      </c>
      <c r="K896" s="101">
        <f>นครพนม!AK8</f>
        <v>445281.69</v>
      </c>
      <c r="L896" s="102">
        <f>นครพนม!AL8</f>
        <v>164597.20000000001</v>
      </c>
      <c r="M896" s="102">
        <f>นครพนม!AM8</f>
        <v>245124.18</v>
      </c>
      <c r="N896" s="98"/>
      <c r="O896" s="98"/>
      <c r="P896" s="98"/>
      <c r="Q896" s="90">
        <f t="shared" si="31"/>
        <v>-80526.979999999981</v>
      </c>
      <c r="R896" s="91">
        <f t="shared" si="32"/>
        <v>40.194676434676438</v>
      </c>
    </row>
    <row r="897" spans="1:18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1256</v>
      </c>
      <c r="H897" s="99">
        <v>3972</v>
      </c>
      <c r="I897" s="97">
        <v>3</v>
      </c>
      <c r="J897" s="100">
        <f>นครพนม!F9</f>
        <v>217272.39</v>
      </c>
      <c r="K897" s="101">
        <f>นครพนม!AK9</f>
        <v>213301.39</v>
      </c>
      <c r="L897" s="102">
        <f>นครพนม!AL9</f>
        <v>127432.76</v>
      </c>
      <c r="M897" s="102">
        <f>นครพนม!AM9</f>
        <v>178488.95999999999</v>
      </c>
      <c r="N897" s="98"/>
      <c r="O897" s="98"/>
      <c r="P897" s="98"/>
      <c r="Q897" s="90">
        <f t="shared" si="31"/>
        <v>-51056.2</v>
      </c>
      <c r="R897" s="91">
        <f t="shared" si="32"/>
        <v>32.082769385699898</v>
      </c>
    </row>
    <row r="898" spans="1:18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1257</v>
      </c>
      <c r="H898" s="99">
        <v>2524</v>
      </c>
      <c r="I898" s="97">
        <v>2</v>
      </c>
      <c r="J898" s="100">
        <f>นครพนม!F10</f>
        <v>448631.15</v>
      </c>
      <c r="K898" s="101">
        <f>นครพนม!AK10</f>
        <v>522599.9</v>
      </c>
      <c r="L898" s="102">
        <f>นครพนม!AL10</f>
        <v>430702.24</v>
      </c>
      <c r="M898" s="102">
        <f>นครพนม!AM10</f>
        <v>434498.57</v>
      </c>
      <c r="N898" s="98"/>
      <c r="O898" s="98"/>
      <c r="P898" s="98"/>
      <c r="Q898" s="90">
        <f t="shared" si="31"/>
        <v>-3796.3300000000163</v>
      </c>
      <c r="R898" s="91">
        <f t="shared" si="32"/>
        <v>170.64272583201267</v>
      </c>
    </row>
    <row r="899" spans="1:18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1258</v>
      </c>
      <c r="H899" s="99">
        <v>2586</v>
      </c>
      <c r="I899" s="97">
        <v>2</v>
      </c>
      <c r="J899" s="100">
        <f>นครพนม!F11</f>
        <v>505608.23</v>
      </c>
      <c r="K899" s="101">
        <f>นครพนม!AK11</f>
        <v>681067.2</v>
      </c>
      <c r="L899" s="102">
        <f>นครพนม!AL11</f>
        <v>416874.05</v>
      </c>
      <c r="M899" s="102">
        <f>นครพนม!AM11</f>
        <v>358400.60000000003</v>
      </c>
      <c r="N899" s="98"/>
      <c r="O899" s="98"/>
      <c r="P899" s="98"/>
      <c r="Q899" s="90">
        <f t="shared" si="31"/>
        <v>58473.449999999953</v>
      </c>
      <c r="R899" s="91">
        <f t="shared" si="32"/>
        <v>161.20419566898684</v>
      </c>
    </row>
    <row r="900" spans="1:18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1259</v>
      </c>
      <c r="H900" s="99">
        <v>2657</v>
      </c>
      <c r="I900" s="97">
        <v>2</v>
      </c>
      <c r="J900" s="100">
        <f>นครพนม!F12</f>
        <v>463775.95</v>
      </c>
      <c r="K900" s="101">
        <f>นครพนม!AK12</f>
        <v>652976.68000000005</v>
      </c>
      <c r="L900" s="102">
        <f>นครพนม!AL12</f>
        <v>268909.31</v>
      </c>
      <c r="M900" s="102">
        <f>นครพนม!AM12</f>
        <v>399723.41000000003</v>
      </c>
      <c r="N900" s="98"/>
      <c r="O900" s="98"/>
      <c r="P900" s="98"/>
      <c r="Q900" s="90">
        <f t="shared" si="31"/>
        <v>-130814.10000000003</v>
      </c>
      <c r="R900" s="91">
        <f t="shared" si="32"/>
        <v>101.20786977794505</v>
      </c>
    </row>
    <row r="901" spans="1:18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1260</v>
      </c>
      <c r="H901" s="99">
        <v>2342</v>
      </c>
      <c r="I901" s="97">
        <v>2</v>
      </c>
      <c r="J901" s="100">
        <f>นครพนม!F13</f>
        <v>414778.15</v>
      </c>
      <c r="K901" s="101">
        <f>นครพนม!AK13</f>
        <v>505961.88</v>
      </c>
      <c r="L901" s="102">
        <f>นครพนม!AL13</f>
        <v>223050.89</v>
      </c>
      <c r="M901" s="102">
        <f>นครพนม!AM13</f>
        <v>259138.68000000002</v>
      </c>
      <c r="N901" s="98"/>
      <c r="O901" s="98"/>
      <c r="P901" s="98"/>
      <c r="Q901" s="90">
        <f t="shared" si="31"/>
        <v>-36087.790000000008</v>
      </c>
      <c r="R901" s="91">
        <f t="shared" si="32"/>
        <v>95.239491887275832</v>
      </c>
    </row>
    <row r="902" spans="1:18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1261</v>
      </c>
      <c r="H902" s="99">
        <v>2776</v>
      </c>
      <c r="I902" s="97">
        <v>2</v>
      </c>
      <c r="J902" s="100">
        <f>นครพนม!F14</f>
        <v>403276.68</v>
      </c>
      <c r="K902" s="101">
        <f>นครพนม!AK14</f>
        <v>617935.56000000006</v>
      </c>
      <c r="L902" s="102">
        <f>นครพนม!AL14</f>
        <v>148838.87</v>
      </c>
      <c r="M902" s="102">
        <f>นครพนม!AM14</f>
        <v>237619.63</v>
      </c>
      <c r="N902" s="98"/>
      <c r="O902" s="98"/>
      <c r="P902" s="98"/>
      <c r="Q902" s="90">
        <f t="shared" ref="Q902:Q965" si="34">L902-M902</f>
        <v>-88780.760000000009</v>
      </c>
      <c r="R902" s="91">
        <f t="shared" ref="R902:R965" si="35">L902/H902</f>
        <v>53.616307636887605</v>
      </c>
    </row>
    <row r="903" spans="1:18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1262</v>
      </c>
      <c r="H903" s="99">
        <v>3352</v>
      </c>
      <c r="I903" s="97">
        <v>3</v>
      </c>
      <c r="J903" s="100">
        <f>นครพนม!F15</f>
        <v>224423.72</v>
      </c>
      <c r="K903" s="101">
        <f>นครพนม!AK15</f>
        <v>236636.33000000002</v>
      </c>
      <c r="L903" s="102">
        <f>นครพนม!AL15</f>
        <v>277495.5</v>
      </c>
      <c r="M903" s="102">
        <f>นครพนม!AM15</f>
        <v>361406.83</v>
      </c>
      <c r="N903" s="98"/>
      <c r="O903" s="98"/>
      <c r="P903" s="98"/>
      <c r="Q903" s="90">
        <f t="shared" si="34"/>
        <v>-83911.330000000016</v>
      </c>
      <c r="R903" s="91">
        <f t="shared" si="35"/>
        <v>82.785053699284006</v>
      </c>
    </row>
    <row r="904" spans="1:18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1263</v>
      </c>
      <c r="H904" s="99">
        <v>2657</v>
      </c>
      <c r="I904" s="97">
        <v>2</v>
      </c>
      <c r="J904" s="100">
        <f>นครพนม!F16</f>
        <v>149381.07</v>
      </c>
      <c r="K904" s="101">
        <f>นครพนม!AK16</f>
        <v>206416.47</v>
      </c>
      <c r="L904" s="102">
        <f>นครพนม!AL16</f>
        <v>411809.71</v>
      </c>
      <c r="M904" s="102">
        <f>นครพนม!AM16</f>
        <v>576046.05000000005</v>
      </c>
      <c r="N904" s="98"/>
      <c r="O904" s="98"/>
      <c r="P904" s="98"/>
      <c r="Q904" s="90">
        <f t="shared" si="34"/>
        <v>-164236.34000000003</v>
      </c>
      <c r="R904" s="91">
        <f t="shared" si="35"/>
        <v>154.99048174633046</v>
      </c>
    </row>
    <row r="905" spans="1:18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1264</v>
      </c>
      <c r="H905" s="99">
        <v>1514</v>
      </c>
      <c r="I905" s="97">
        <v>2</v>
      </c>
      <c r="J905" s="100">
        <f>นครพนม!F17</f>
        <v>151623.26</v>
      </c>
      <c r="K905" s="101">
        <f>นครพนม!AK17</f>
        <v>228216.5</v>
      </c>
      <c r="L905" s="102">
        <f>นครพนม!AL17</f>
        <v>265544.95</v>
      </c>
      <c r="M905" s="102">
        <f>นครพนม!AM17</f>
        <v>320856.97000000003</v>
      </c>
      <c r="N905" s="98"/>
      <c r="O905" s="98"/>
      <c r="P905" s="98"/>
      <c r="Q905" s="90">
        <f t="shared" si="34"/>
        <v>-55312.020000000019</v>
      </c>
      <c r="R905" s="91">
        <f t="shared" si="35"/>
        <v>175.39296565389697</v>
      </c>
    </row>
    <row r="906" spans="1:18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1265</v>
      </c>
      <c r="H906" s="99">
        <v>2063</v>
      </c>
      <c r="I906" s="97">
        <v>2</v>
      </c>
      <c r="J906" s="100">
        <f>นครพนม!F18</f>
        <v>58470.98</v>
      </c>
      <c r="K906" s="101">
        <f>นครพนม!AK18</f>
        <v>274945.01</v>
      </c>
      <c r="L906" s="102">
        <f>นครพนม!AL18</f>
        <v>188821.01</v>
      </c>
      <c r="M906" s="102">
        <f>นครพนม!AM18</f>
        <v>313525.71999999997</v>
      </c>
      <c r="N906" s="98"/>
      <c r="O906" s="98"/>
      <c r="P906" s="98"/>
      <c r="Q906" s="90">
        <f t="shared" si="34"/>
        <v>-124704.70999999996</v>
      </c>
      <c r="R906" s="91">
        <f t="shared" si="35"/>
        <v>91.527392147358228</v>
      </c>
    </row>
    <row r="907" spans="1:18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1266</v>
      </c>
      <c r="H907" s="99">
        <v>3822</v>
      </c>
      <c r="I907" s="97">
        <v>3</v>
      </c>
      <c r="J907" s="100">
        <f>นครพนม!F19</f>
        <v>123130.53</v>
      </c>
      <c r="K907" s="101">
        <f>นครพนม!AK19</f>
        <v>155552.68</v>
      </c>
      <c r="L907" s="102">
        <f>นครพนม!AL19</f>
        <v>274969.28999999998</v>
      </c>
      <c r="M907" s="102">
        <f>นครพนม!AM19</f>
        <v>379946.41</v>
      </c>
      <c r="N907" s="98"/>
      <c r="O907" s="98"/>
      <c r="P907" s="98"/>
      <c r="Q907" s="90">
        <f t="shared" si="34"/>
        <v>-104977.12</v>
      </c>
      <c r="R907" s="91">
        <f t="shared" si="35"/>
        <v>71.943822605965451</v>
      </c>
    </row>
    <row r="908" spans="1:18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1267</v>
      </c>
      <c r="H908" s="99">
        <v>2841</v>
      </c>
      <c r="I908" s="97">
        <v>2</v>
      </c>
      <c r="J908" s="100">
        <f>นครพนม!F20</f>
        <v>234857.49</v>
      </c>
      <c r="K908" s="101">
        <f>นครพนม!AK20</f>
        <v>327184.27</v>
      </c>
      <c r="L908" s="102">
        <f>นครพนม!AL20</f>
        <v>219500</v>
      </c>
      <c r="M908" s="102">
        <f>นครพนม!AM20</f>
        <v>383547.36</v>
      </c>
      <c r="N908" s="98"/>
      <c r="O908" s="98"/>
      <c r="P908" s="98"/>
      <c r="Q908" s="90">
        <f t="shared" si="34"/>
        <v>-164047.35999999999</v>
      </c>
      <c r="R908" s="91">
        <f t="shared" si="35"/>
        <v>77.261527631115811</v>
      </c>
    </row>
    <row r="909" spans="1:18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1268</v>
      </c>
      <c r="H909" s="99">
        <v>4029</v>
      </c>
      <c r="I909" s="97">
        <v>3</v>
      </c>
      <c r="J909" s="100">
        <f>นครพนม!F21</f>
        <v>268628.15999999997</v>
      </c>
      <c r="K909" s="101">
        <f>นครพนม!AK21</f>
        <v>323543.86</v>
      </c>
      <c r="L909" s="102">
        <f>นครพนม!AL21</f>
        <v>509330.65</v>
      </c>
      <c r="M909" s="102">
        <f>นครพนม!AM21</f>
        <v>682175.46000000008</v>
      </c>
      <c r="N909" s="98"/>
      <c r="O909" s="98"/>
      <c r="P909" s="98"/>
      <c r="Q909" s="90">
        <f t="shared" si="34"/>
        <v>-172844.81000000006</v>
      </c>
      <c r="R909" s="91">
        <f t="shared" si="35"/>
        <v>126.41614544551999</v>
      </c>
    </row>
    <row r="910" spans="1:18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1269</v>
      </c>
      <c r="H910" s="99">
        <v>3626</v>
      </c>
      <c r="I910" s="97">
        <v>3</v>
      </c>
      <c r="J910" s="100">
        <f>นครพนม!F22</f>
        <v>804049.74</v>
      </c>
      <c r="K910" s="101">
        <f>นครพนม!AK22</f>
        <v>992197.24</v>
      </c>
      <c r="L910" s="102">
        <f>นครพนม!AL22</f>
        <v>158126.76</v>
      </c>
      <c r="M910" s="102">
        <f>นครพนม!AM22</f>
        <v>301587.91000000003</v>
      </c>
      <c r="N910" s="98"/>
      <c r="O910" s="98"/>
      <c r="P910" s="98"/>
      <c r="Q910" s="90">
        <f t="shared" si="34"/>
        <v>-143461.15000000002</v>
      </c>
      <c r="R910" s="91">
        <f t="shared" si="35"/>
        <v>43.60914506343078</v>
      </c>
    </row>
    <row r="911" spans="1:18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1270</v>
      </c>
      <c r="H911" s="99">
        <v>2137</v>
      </c>
      <c r="I911" s="97">
        <v>2</v>
      </c>
      <c r="J911" s="100">
        <f>นครพนม!F23</f>
        <v>207587.23</v>
      </c>
      <c r="K911" s="101">
        <f>นครพนม!AK23</f>
        <v>334015</v>
      </c>
      <c r="L911" s="102">
        <f>นครพนม!AL23</f>
        <v>265447.25</v>
      </c>
      <c r="M911" s="102">
        <f>นครพนม!AM23</f>
        <v>438155.49</v>
      </c>
      <c r="N911" s="98"/>
      <c r="O911" s="98"/>
      <c r="P911" s="98"/>
      <c r="Q911" s="90">
        <f t="shared" si="34"/>
        <v>-172708.24</v>
      </c>
      <c r="R911" s="91">
        <f t="shared" si="35"/>
        <v>124.21490407112775</v>
      </c>
    </row>
    <row r="912" spans="1:18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1271</v>
      </c>
      <c r="H912" s="99">
        <v>2602</v>
      </c>
      <c r="I912" s="97">
        <v>2</v>
      </c>
      <c r="J912" s="100">
        <f>นครพนม!F24</f>
        <v>219159.73</v>
      </c>
      <c r="K912" s="101">
        <f>นครพนม!AK24</f>
        <v>386986.23</v>
      </c>
      <c r="L912" s="102">
        <f>นครพนม!AL24</f>
        <v>165175.63</v>
      </c>
      <c r="M912" s="102">
        <f>นครพนม!AM24</f>
        <v>291043.37</v>
      </c>
      <c r="N912" s="98"/>
      <c r="O912" s="98"/>
      <c r="P912" s="98"/>
      <c r="Q912" s="90">
        <f t="shared" si="34"/>
        <v>-125867.73999999999</v>
      </c>
      <c r="R912" s="91">
        <f t="shared" si="35"/>
        <v>63.480257494235204</v>
      </c>
    </row>
    <row r="913" spans="1:18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1272</v>
      </c>
      <c r="H913" s="99">
        <v>6245</v>
      </c>
      <c r="I913" s="97">
        <v>5</v>
      </c>
      <c r="J913" s="100">
        <f>นครพนม!F25</f>
        <v>185202.07</v>
      </c>
      <c r="K913" s="101">
        <f>นครพนม!AK25</f>
        <v>424760.5</v>
      </c>
      <c r="L913" s="102">
        <f>นครพนม!AL25</f>
        <v>401000.73</v>
      </c>
      <c r="M913" s="102">
        <f>นครพนม!AM25</f>
        <v>399433.43000000005</v>
      </c>
      <c r="N913" s="98"/>
      <c r="O913" s="98"/>
      <c r="P913" s="98"/>
      <c r="Q913" s="90">
        <f t="shared" si="34"/>
        <v>1567.2999999999302</v>
      </c>
      <c r="R913" s="91">
        <f t="shared" si="35"/>
        <v>64.211485988791026</v>
      </c>
    </row>
    <row r="914" spans="1:18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1273</v>
      </c>
      <c r="H914" s="99">
        <v>5141</v>
      </c>
      <c r="I914" s="97">
        <v>4</v>
      </c>
      <c r="J914" s="100">
        <f>นครพนม!F26</f>
        <v>31546.22</v>
      </c>
      <c r="K914" s="101">
        <f>นครพนม!AK26</f>
        <v>207068.13</v>
      </c>
      <c r="L914" s="102">
        <f>นครพนม!AL26</f>
        <v>363309.5</v>
      </c>
      <c r="M914" s="102">
        <f>นครพนม!AM26</f>
        <v>306529.86</v>
      </c>
      <c r="N914" s="98"/>
      <c r="O914" s="98"/>
      <c r="P914" s="98"/>
      <c r="Q914" s="90">
        <f t="shared" si="34"/>
        <v>56779.640000000014</v>
      </c>
      <c r="R914" s="91">
        <f t="shared" si="35"/>
        <v>70.669033262011283</v>
      </c>
    </row>
    <row r="915" spans="1:18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1274</v>
      </c>
      <c r="H915" s="99">
        <v>2939</v>
      </c>
      <c r="I915" s="97">
        <v>2</v>
      </c>
      <c r="J915" s="100">
        <f>นครพนม!F27</f>
        <v>167092.73000000001</v>
      </c>
      <c r="K915" s="101">
        <f>นครพนม!AK27</f>
        <v>186290.73</v>
      </c>
      <c r="L915" s="102">
        <f>นครพนม!AL27</f>
        <v>194180</v>
      </c>
      <c r="M915" s="102">
        <f>นครพนม!AM27</f>
        <v>260196.56999999998</v>
      </c>
      <c r="N915" s="98"/>
      <c r="O915" s="98"/>
      <c r="P915" s="98"/>
      <c r="Q915" s="90">
        <f t="shared" si="34"/>
        <v>-66016.569999999978</v>
      </c>
      <c r="R915" s="91">
        <f t="shared" si="35"/>
        <v>66.070091867982313</v>
      </c>
    </row>
    <row r="916" spans="1:18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1275</v>
      </c>
      <c r="H916" s="99">
        <v>2933</v>
      </c>
      <c r="I916" s="97">
        <v>2</v>
      </c>
      <c r="J916" s="100">
        <f>นครพนม!F28</f>
        <v>146032.1</v>
      </c>
      <c r="K916" s="101">
        <f>นครพนม!AK28</f>
        <v>245910.86</v>
      </c>
      <c r="L916" s="102">
        <f>นครพนม!AL28</f>
        <v>109178.53</v>
      </c>
      <c r="M916" s="102">
        <f>นครพนม!AM28</f>
        <v>325818.48</v>
      </c>
      <c r="N916" s="98"/>
      <c r="O916" s="98"/>
      <c r="P916" s="98"/>
      <c r="Q916" s="90">
        <f t="shared" si="34"/>
        <v>-216639.94999999998</v>
      </c>
      <c r="R916" s="91">
        <f t="shared" si="35"/>
        <v>37.224183429935216</v>
      </c>
    </row>
    <row r="917" spans="1:18" s="109" customFormat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7774582.7200000025</v>
      </c>
      <c r="K917" s="141">
        <f>SUM(K891:K916)</f>
        <v>10232130.220000001</v>
      </c>
      <c r="L917" s="106">
        <f>SUM(L892:L916)</f>
        <v>6945647.2700000005</v>
      </c>
      <c r="M917" s="106">
        <f>SUM(M892:M916)</f>
        <v>8991653.0700000003</v>
      </c>
      <c r="N917" s="104">
        <v>25</v>
      </c>
      <c r="O917" s="104">
        <v>25</v>
      </c>
      <c r="P917" s="104">
        <f>N917-O917</f>
        <v>0</v>
      </c>
      <c r="Q917" s="107">
        <f t="shared" si="34"/>
        <v>-2046005.7999999998</v>
      </c>
      <c r="R917" s="108">
        <f>L917/H917</f>
        <v>81.774106337638486</v>
      </c>
    </row>
    <row r="918" spans="1:18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1276</v>
      </c>
      <c r="H919" s="99">
        <v>4015</v>
      </c>
      <c r="I919" s="97">
        <v>3</v>
      </c>
      <c r="J919" s="100">
        <f>นครพนม!F29</f>
        <v>1089826.3600000001</v>
      </c>
      <c r="K919" s="101">
        <f>นครพนม!AK29</f>
        <v>1108721.6000000001</v>
      </c>
      <c r="L919" s="102">
        <f>นครพนม!AL29</f>
        <v>1345936.32</v>
      </c>
      <c r="M919" s="102">
        <f>นครพนม!AM29</f>
        <v>491206.50999999995</v>
      </c>
      <c r="N919" s="98"/>
      <c r="O919" s="98"/>
      <c r="P919" s="98"/>
      <c r="Q919" s="90">
        <f t="shared" si="34"/>
        <v>854729.81</v>
      </c>
      <c r="R919" s="91">
        <f t="shared" si="35"/>
        <v>335.22697882938979</v>
      </c>
    </row>
    <row r="920" spans="1:18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1277</v>
      </c>
      <c r="H920" s="99">
        <v>5032</v>
      </c>
      <c r="I920" s="97">
        <v>4</v>
      </c>
      <c r="J920" s="100">
        <f>นครพนม!F30</f>
        <v>724346.42</v>
      </c>
      <c r="K920" s="101">
        <f>นครพนม!AK30</f>
        <v>933694.63</v>
      </c>
      <c r="L920" s="102">
        <f>นครพนม!AL30</f>
        <v>379636.51</v>
      </c>
      <c r="M920" s="102">
        <f>นครพนม!AM30</f>
        <v>514327.68</v>
      </c>
      <c r="N920" s="98"/>
      <c r="O920" s="98"/>
      <c r="P920" s="98"/>
      <c r="Q920" s="90">
        <f t="shared" si="34"/>
        <v>-134691.16999999998</v>
      </c>
      <c r="R920" s="91">
        <f t="shared" si="35"/>
        <v>75.444457472178058</v>
      </c>
    </row>
    <row r="921" spans="1:18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1278</v>
      </c>
      <c r="H921" s="99">
        <v>2960</v>
      </c>
      <c r="I921" s="97">
        <v>2</v>
      </c>
      <c r="J921" s="100">
        <f>นครพนม!F31</f>
        <v>284031.27</v>
      </c>
      <c r="K921" s="101">
        <f>นครพนม!AK31</f>
        <v>319688.80000000005</v>
      </c>
      <c r="L921" s="102">
        <f>นครพนม!AL31</f>
        <v>432903</v>
      </c>
      <c r="M921" s="102">
        <f>นครพนม!AM31</f>
        <v>358709.7</v>
      </c>
      <c r="N921" s="98"/>
      <c r="O921" s="98"/>
      <c r="P921" s="98"/>
      <c r="Q921" s="90">
        <f t="shared" si="34"/>
        <v>74193.299999999988</v>
      </c>
      <c r="R921" s="91">
        <f t="shared" si="35"/>
        <v>146.25101351351353</v>
      </c>
    </row>
    <row r="922" spans="1:18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1279</v>
      </c>
      <c r="H922" s="99">
        <v>3363</v>
      </c>
      <c r="I922" s="97">
        <v>3</v>
      </c>
      <c r="J922" s="100">
        <f>นครพนม!F32</f>
        <v>229951.55</v>
      </c>
      <c r="K922" s="100">
        <f>นครพนม!AK32</f>
        <v>156166.16999999998</v>
      </c>
      <c r="L922" s="102">
        <f>นครพนม!AL32</f>
        <v>60274</v>
      </c>
      <c r="M922" s="102">
        <f>นครพนม!AM32</f>
        <v>207218.02999999997</v>
      </c>
      <c r="N922" s="98"/>
      <c r="O922" s="98"/>
      <c r="P922" s="98"/>
      <c r="Q922" s="90">
        <f t="shared" si="34"/>
        <v>-146944.02999999997</v>
      </c>
      <c r="R922" s="91">
        <f t="shared" si="35"/>
        <v>17.922688076122508</v>
      </c>
    </row>
    <row r="923" spans="1:18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1280</v>
      </c>
      <c r="H923" s="99">
        <v>3862</v>
      </c>
      <c r="I923" s="97">
        <v>3</v>
      </c>
      <c r="J923" s="100">
        <f>นครพนม!F33</f>
        <v>574563.24</v>
      </c>
      <c r="K923" s="101">
        <f>นครพนม!AK33</f>
        <v>613717.67999999993</v>
      </c>
      <c r="L923" s="102">
        <f>นครพนม!AL33</f>
        <v>509990.9</v>
      </c>
      <c r="M923" s="102">
        <f>นครพนม!AM33</f>
        <v>480622.89</v>
      </c>
      <c r="N923" s="98"/>
      <c r="O923" s="98"/>
      <c r="P923" s="98"/>
      <c r="Q923" s="90">
        <f t="shared" si="34"/>
        <v>29368.010000000009</v>
      </c>
      <c r="R923" s="91">
        <f t="shared" si="35"/>
        <v>132.05357327809426</v>
      </c>
    </row>
    <row r="924" spans="1:18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1281</v>
      </c>
      <c r="H924" s="99">
        <v>4449</v>
      </c>
      <c r="I924" s="97">
        <v>3</v>
      </c>
      <c r="J924" s="100">
        <f>นครพนม!F34</f>
        <v>347053.79</v>
      </c>
      <c r="K924" s="101">
        <f>นครพนม!AK34</f>
        <v>325638.12999999995</v>
      </c>
      <c r="L924" s="102">
        <f>นครพนม!AL34</f>
        <v>232660.68</v>
      </c>
      <c r="M924" s="102">
        <f>นครพนม!AM34</f>
        <v>229549.39</v>
      </c>
      <c r="N924" s="98"/>
      <c r="O924" s="98"/>
      <c r="P924" s="98"/>
      <c r="Q924" s="90">
        <f t="shared" si="34"/>
        <v>3111.289999999979</v>
      </c>
      <c r="R924" s="91">
        <f t="shared" si="35"/>
        <v>52.295050573162506</v>
      </c>
    </row>
    <row r="925" spans="1:18" s="155" customFormat="1" x14ac:dyDescent="0.7">
      <c r="A925" s="149">
        <v>8</v>
      </c>
      <c r="B925" s="150" t="s">
        <v>44</v>
      </c>
      <c r="C925" s="150" t="s">
        <v>529</v>
      </c>
      <c r="D925" s="150" t="s">
        <v>65</v>
      </c>
      <c r="E925" s="150" t="s">
        <v>530</v>
      </c>
      <c r="F925" s="150" t="s">
        <v>166</v>
      </c>
      <c r="G925" s="150" t="s">
        <v>1282</v>
      </c>
      <c r="H925" s="144">
        <v>2114</v>
      </c>
      <c r="I925" s="149">
        <v>2</v>
      </c>
      <c r="J925" s="151">
        <f>นครพนม!F35</f>
        <v>134360.01</v>
      </c>
      <c r="K925" s="152">
        <f>นครพนม!AK35</f>
        <v>201222.66</v>
      </c>
      <c r="L925" s="151">
        <f>นครพนม!AL35</f>
        <v>139328.57999999999</v>
      </c>
      <c r="M925" s="151">
        <f>นครพนม!AM35</f>
        <v>105689.02</v>
      </c>
      <c r="N925" s="150"/>
      <c r="O925" s="150"/>
      <c r="P925" s="150"/>
      <c r="Q925" s="153">
        <f t="shared" si="34"/>
        <v>33639.559999999983</v>
      </c>
      <c r="R925" s="154">
        <f t="shared" si="35"/>
        <v>65.90755912961211</v>
      </c>
    </row>
    <row r="926" spans="1:18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1283</v>
      </c>
      <c r="H926" s="99">
        <v>2727</v>
      </c>
      <c r="I926" s="97">
        <v>2</v>
      </c>
      <c r="J926" s="100">
        <f>นครพนม!F36</f>
        <v>889105.47</v>
      </c>
      <c r="K926" s="101">
        <f>นครพนม!AK36</f>
        <v>900224.89</v>
      </c>
      <c r="L926" s="102">
        <f>นครพนม!AL36</f>
        <v>217713.46</v>
      </c>
      <c r="M926" s="102">
        <f>นครพนม!AM36</f>
        <v>84621.58</v>
      </c>
      <c r="N926" s="98"/>
      <c r="O926" s="98"/>
      <c r="P926" s="98"/>
      <c r="Q926" s="90">
        <f t="shared" si="34"/>
        <v>133091.88</v>
      </c>
      <c r="R926" s="91">
        <f t="shared" si="35"/>
        <v>79.836252291895846</v>
      </c>
    </row>
    <row r="927" spans="1:18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1284</v>
      </c>
      <c r="H927" s="99">
        <v>2481</v>
      </c>
      <c r="I927" s="97">
        <v>2</v>
      </c>
      <c r="J927" s="100">
        <f>นครพนม!F37</f>
        <v>205852.44</v>
      </c>
      <c r="K927" s="101">
        <f>นครพนม!AK37</f>
        <v>333685.03999999998</v>
      </c>
      <c r="L927" s="102">
        <f>นครพนม!AL37</f>
        <v>261792.42</v>
      </c>
      <c r="M927" s="102">
        <f>นครพนม!AM37</f>
        <v>107670.64</v>
      </c>
      <c r="N927" s="98"/>
      <c r="O927" s="98"/>
      <c r="P927" s="98"/>
      <c r="Q927" s="90">
        <f t="shared" si="34"/>
        <v>154121.78000000003</v>
      </c>
      <c r="R927" s="91">
        <f t="shared" si="35"/>
        <v>105.51891172914148</v>
      </c>
    </row>
    <row r="928" spans="1:18" s="109" customFormat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4479090.55</v>
      </c>
      <c r="K928" s="141">
        <f>SUM(K918:K927)</f>
        <v>4892759.5999999996</v>
      </c>
      <c r="L928" s="106">
        <f>SUM(L918:L927)</f>
        <v>3580235.87</v>
      </c>
      <c r="M928" s="106">
        <f>SUM(M918:M927)</f>
        <v>2579615.4400000004</v>
      </c>
      <c r="N928" s="104">
        <v>9</v>
      </c>
      <c r="O928" s="104">
        <v>9</v>
      </c>
      <c r="P928" s="104">
        <f>N928-O928</f>
        <v>0</v>
      </c>
      <c r="Q928" s="107">
        <f t="shared" si="34"/>
        <v>1000620.4299999997</v>
      </c>
      <c r="R928" s="108">
        <f>L928/H928</f>
        <v>115.48030416411315</v>
      </c>
    </row>
    <row r="929" spans="1:18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1285</v>
      </c>
      <c r="H930" s="99">
        <v>3561</v>
      </c>
      <c r="I930" s="97">
        <v>3</v>
      </c>
      <c r="J930" s="100">
        <f>นครพนม!F38</f>
        <v>607948.21</v>
      </c>
      <c r="K930" s="101">
        <f>นครพนม!AK38</f>
        <v>732397.53999999992</v>
      </c>
      <c r="L930" s="102">
        <f>นครพนม!AL38</f>
        <v>483305.28</v>
      </c>
      <c r="M930" s="102">
        <f>นครพนม!AM38</f>
        <v>288827.79000000004</v>
      </c>
      <c r="N930" s="98"/>
      <c r="O930" s="98"/>
      <c r="P930" s="98"/>
      <c r="Q930" s="90">
        <f t="shared" si="34"/>
        <v>194477.49</v>
      </c>
      <c r="R930" s="91">
        <f t="shared" si="35"/>
        <v>135.7217860151643</v>
      </c>
    </row>
    <row r="931" spans="1:18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1286</v>
      </c>
      <c r="H931" s="99">
        <v>4235</v>
      </c>
      <c r="I931" s="97">
        <v>3</v>
      </c>
      <c r="J931" s="100">
        <f>นครพนม!F39</f>
        <v>866571.89</v>
      </c>
      <c r="K931" s="101">
        <f>นครพนม!AK39</f>
        <v>1294655.93</v>
      </c>
      <c r="L931" s="102">
        <f>นครพนม!AL39</f>
        <v>594867.16999999993</v>
      </c>
      <c r="M931" s="102">
        <f>นครพนม!AM39</f>
        <v>315682.33999999997</v>
      </c>
      <c r="N931" s="98"/>
      <c r="O931" s="98"/>
      <c r="P931" s="98"/>
      <c r="Q931" s="90">
        <f t="shared" si="34"/>
        <v>279184.82999999996</v>
      </c>
      <c r="R931" s="91">
        <f t="shared" si="35"/>
        <v>140.46450295159383</v>
      </c>
    </row>
    <row r="932" spans="1:18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1287</v>
      </c>
      <c r="H932" s="99">
        <v>1123</v>
      </c>
      <c r="I932" s="97">
        <v>1</v>
      </c>
      <c r="J932" s="100">
        <f>นครพนม!F40</f>
        <v>728034.48</v>
      </c>
      <c r="K932" s="101">
        <f>นครพนม!AK40</f>
        <v>864152.97</v>
      </c>
      <c r="L932" s="102">
        <f>นครพนม!AL40</f>
        <v>416893.62</v>
      </c>
      <c r="M932" s="102">
        <f>นครพนม!AM40</f>
        <v>290351.86</v>
      </c>
      <c r="N932" s="98"/>
      <c r="O932" s="98"/>
      <c r="P932" s="98"/>
      <c r="Q932" s="90">
        <f t="shared" si="34"/>
        <v>126541.76000000001</v>
      </c>
      <c r="R932" s="91">
        <f t="shared" si="35"/>
        <v>371.23207479964378</v>
      </c>
    </row>
    <row r="933" spans="1:18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1288</v>
      </c>
      <c r="H933" s="99">
        <v>1984</v>
      </c>
      <c r="I933" s="97">
        <v>2</v>
      </c>
      <c r="J933" s="100">
        <f>นครพนม!F41</f>
        <v>713881.5</v>
      </c>
      <c r="K933" s="101">
        <f>นครพนม!AK41</f>
        <v>758258.21</v>
      </c>
      <c r="L933" s="102">
        <f>นครพนม!AL41</f>
        <v>491399.8</v>
      </c>
      <c r="M933" s="102">
        <f>นครพนม!AM41</f>
        <v>297786.94</v>
      </c>
      <c r="N933" s="98"/>
      <c r="O933" s="98"/>
      <c r="P933" s="98"/>
      <c r="Q933" s="90">
        <f t="shared" si="34"/>
        <v>193612.86</v>
      </c>
      <c r="R933" s="91">
        <f t="shared" si="35"/>
        <v>247.6813508064516</v>
      </c>
    </row>
    <row r="934" spans="1:18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1289</v>
      </c>
      <c r="H934" s="99">
        <v>2515</v>
      </c>
      <c r="I934" s="97">
        <v>2</v>
      </c>
      <c r="J934" s="100">
        <f>นครพนม!F42</f>
        <v>301071.94</v>
      </c>
      <c r="K934" s="101">
        <f>นครพนม!AK42</f>
        <v>548292.44000000006</v>
      </c>
      <c r="L934" s="102">
        <f>นครพนม!AL42</f>
        <v>340304.04000000004</v>
      </c>
      <c r="M934" s="102">
        <f>นครพนม!AM42</f>
        <v>243429.74999999997</v>
      </c>
      <c r="N934" s="98"/>
      <c r="O934" s="98"/>
      <c r="P934" s="98"/>
      <c r="Q934" s="90">
        <f t="shared" si="34"/>
        <v>96874.290000000066</v>
      </c>
      <c r="R934" s="91">
        <f t="shared" si="35"/>
        <v>135.3097574552684</v>
      </c>
    </row>
    <row r="935" spans="1:18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1290</v>
      </c>
      <c r="H935" s="99">
        <v>2195</v>
      </c>
      <c r="I935" s="97">
        <v>2</v>
      </c>
      <c r="J935" s="100">
        <f>นครพนม!F43</f>
        <v>331350.28999999998</v>
      </c>
      <c r="K935" s="101">
        <f>นครพนม!AK43</f>
        <v>529747.35</v>
      </c>
      <c r="L935" s="102">
        <f>นครพนม!AL43</f>
        <v>168776.09</v>
      </c>
      <c r="M935" s="102">
        <f>นครพนม!AM43</f>
        <v>171833.32</v>
      </c>
      <c r="N935" s="98"/>
      <c r="O935" s="98"/>
      <c r="P935" s="98"/>
      <c r="Q935" s="90">
        <f t="shared" si="34"/>
        <v>-3057.2300000000105</v>
      </c>
      <c r="R935" s="91">
        <f t="shared" si="35"/>
        <v>76.891157175398632</v>
      </c>
    </row>
    <row r="936" spans="1:18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1291</v>
      </c>
      <c r="H936" s="99">
        <v>2113</v>
      </c>
      <c r="I936" s="97">
        <v>2</v>
      </c>
      <c r="J936" s="100">
        <f>นครพนม!F44</f>
        <v>755727.8</v>
      </c>
      <c r="K936" s="101">
        <f>นครพนม!AK44</f>
        <v>1064734.48</v>
      </c>
      <c r="L936" s="102">
        <f>นครพนม!AL44</f>
        <v>276744.92</v>
      </c>
      <c r="M936" s="102">
        <f>นครพนม!AM44</f>
        <v>68461.06</v>
      </c>
      <c r="N936" s="98"/>
      <c r="O936" s="98"/>
      <c r="P936" s="98"/>
      <c r="Q936" s="90">
        <f t="shared" si="34"/>
        <v>208283.86</v>
      </c>
      <c r="R936" s="91">
        <f t="shared" si="35"/>
        <v>130.97251301467108</v>
      </c>
    </row>
    <row r="937" spans="1:18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1292</v>
      </c>
      <c r="H937" s="99">
        <v>2880</v>
      </c>
      <c r="I937" s="97">
        <v>2</v>
      </c>
      <c r="J937" s="100">
        <f>นครพนม!F45</f>
        <v>1395453.64</v>
      </c>
      <c r="K937" s="101">
        <f>นครพนม!AK45</f>
        <v>1482182.9799999997</v>
      </c>
      <c r="L937" s="102">
        <f>นครพนม!AL45</f>
        <v>874242.19</v>
      </c>
      <c r="M937" s="102">
        <f>นครพนม!AM45</f>
        <v>356454.64999999997</v>
      </c>
      <c r="N937" s="98"/>
      <c r="O937" s="98"/>
      <c r="P937" s="98"/>
      <c r="Q937" s="90">
        <f t="shared" si="34"/>
        <v>517787.54</v>
      </c>
      <c r="R937" s="91">
        <f t="shared" si="35"/>
        <v>303.55631597222219</v>
      </c>
    </row>
    <row r="938" spans="1:18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1293</v>
      </c>
      <c r="H938" s="99">
        <v>2008</v>
      </c>
      <c r="I938" s="97">
        <v>2</v>
      </c>
      <c r="J938" s="100">
        <f>นครพนม!F46</f>
        <v>419468.69</v>
      </c>
      <c r="K938" s="101">
        <f>นครพนม!AK46</f>
        <v>492867.9</v>
      </c>
      <c r="L938" s="102">
        <f>นครพนม!AL46</f>
        <v>414602.98</v>
      </c>
      <c r="M938" s="102">
        <f>นครพนม!AM46</f>
        <v>296711.06</v>
      </c>
      <c r="N938" s="98"/>
      <c r="O938" s="98"/>
      <c r="P938" s="98"/>
      <c r="Q938" s="90">
        <f t="shared" si="34"/>
        <v>117891.91999999998</v>
      </c>
      <c r="R938" s="91">
        <f t="shared" si="35"/>
        <v>206.47558764940237</v>
      </c>
    </row>
    <row r="939" spans="1:18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1294</v>
      </c>
      <c r="H939" s="99">
        <v>1706</v>
      </c>
      <c r="I939" s="97">
        <v>2</v>
      </c>
      <c r="J939" s="100">
        <f>นครพนม!F47</f>
        <v>550185.73</v>
      </c>
      <c r="K939" s="101">
        <f>นครพนม!AK47</f>
        <v>550702.98</v>
      </c>
      <c r="L939" s="102">
        <f>นครพนม!AL47</f>
        <v>328658.46999999997</v>
      </c>
      <c r="M939" s="102">
        <f>นครพนม!AM47</f>
        <v>222588.67</v>
      </c>
      <c r="N939" s="98"/>
      <c r="O939" s="98"/>
      <c r="P939" s="98"/>
      <c r="Q939" s="90">
        <f t="shared" si="34"/>
        <v>106069.79999999996</v>
      </c>
      <c r="R939" s="91">
        <f t="shared" si="35"/>
        <v>192.64857561547478</v>
      </c>
    </row>
    <row r="940" spans="1:18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1295</v>
      </c>
      <c r="H940" s="99">
        <v>1846</v>
      </c>
      <c r="I940" s="97">
        <v>2</v>
      </c>
      <c r="J940" s="100">
        <f>นครพนม!F48</f>
        <v>259339.64</v>
      </c>
      <c r="K940" s="101">
        <f>นครพนม!AK48</f>
        <v>465791.55000000005</v>
      </c>
      <c r="L940" s="102">
        <f>นครพนม!AL48</f>
        <v>428883.20999999996</v>
      </c>
      <c r="M940" s="102">
        <f>นครพนม!AM48</f>
        <v>265438.69999999995</v>
      </c>
      <c r="N940" s="98"/>
      <c r="O940" s="98"/>
      <c r="P940" s="98"/>
      <c r="Q940" s="90">
        <f t="shared" si="34"/>
        <v>163444.51</v>
      </c>
      <c r="R940" s="91">
        <f t="shared" si="35"/>
        <v>232.3310996749729</v>
      </c>
    </row>
    <row r="941" spans="1:18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1296</v>
      </c>
      <c r="H941" s="99">
        <v>2707</v>
      </c>
      <c r="I941" s="97">
        <v>2</v>
      </c>
      <c r="J941" s="100">
        <f>นครพนม!F49</f>
        <v>682630.28</v>
      </c>
      <c r="K941" s="101">
        <f>นครพนม!AK49</f>
        <v>711264.4</v>
      </c>
      <c r="L941" s="102">
        <f>นครพนม!AL49</f>
        <v>468539.7</v>
      </c>
      <c r="M941" s="102">
        <f>นครพนม!AM49</f>
        <v>267198.53999999998</v>
      </c>
      <c r="N941" s="98"/>
      <c r="O941" s="98"/>
      <c r="P941" s="98"/>
      <c r="Q941" s="90">
        <f t="shared" si="34"/>
        <v>201341.16000000003</v>
      </c>
      <c r="R941" s="91">
        <f t="shared" si="35"/>
        <v>173.08448466937568</v>
      </c>
    </row>
    <row r="942" spans="1:18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1297</v>
      </c>
      <c r="H942" s="99">
        <v>2688</v>
      </c>
      <c r="I942" s="97">
        <v>2</v>
      </c>
      <c r="J942" s="100">
        <f>นครพนม!F50</f>
        <v>323770.36</v>
      </c>
      <c r="K942" s="101">
        <f>นครพนม!AK50</f>
        <v>744951.72</v>
      </c>
      <c r="L942" s="102">
        <f>นครพนม!AL50</f>
        <v>475065.52</v>
      </c>
      <c r="M942" s="102">
        <f>นครพนม!AM50</f>
        <v>339021.31</v>
      </c>
      <c r="N942" s="98"/>
      <c r="O942" s="98"/>
      <c r="P942" s="98"/>
      <c r="Q942" s="90">
        <f t="shared" si="34"/>
        <v>136044.21000000002</v>
      </c>
      <c r="R942" s="91">
        <f t="shared" si="35"/>
        <v>176.73568452380954</v>
      </c>
    </row>
    <row r="943" spans="1:18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1298</v>
      </c>
      <c r="H943" s="99">
        <v>2663</v>
      </c>
      <c r="I943" s="97">
        <v>2</v>
      </c>
      <c r="J943" s="100">
        <f>นครพนม!F51</f>
        <v>672603.74</v>
      </c>
      <c r="K943" s="101">
        <f>นครพนม!AK51</f>
        <v>762902.27</v>
      </c>
      <c r="L943" s="102">
        <f>นครพนม!AL51</f>
        <v>200581.07</v>
      </c>
      <c r="M943" s="102">
        <f>นครพนม!AM51</f>
        <v>147974.38</v>
      </c>
      <c r="N943" s="98"/>
      <c r="O943" s="98"/>
      <c r="P943" s="98"/>
      <c r="Q943" s="90">
        <f t="shared" si="34"/>
        <v>52606.69</v>
      </c>
      <c r="R943" s="91">
        <f t="shared" si="35"/>
        <v>75.321468268869694</v>
      </c>
    </row>
    <row r="944" spans="1:18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1299</v>
      </c>
      <c r="H944" s="99">
        <v>1880</v>
      </c>
      <c r="I944" s="97">
        <v>2</v>
      </c>
      <c r="J944" s="100">
        <f>นครพนม!F52</f>
        <v>954585.27</v>
      </c>
      <c r="K944" s="101">
        <f>นครพนม!AK52</f>
        <v>1119634.94</v>
      </c>
      <c r="L944" s="102">
        <f>นครพนม!AL52</f>
        <v>409650.52</v>
      </c>
      <c r="M944" s="102">
        <f>นครพนม!AM52</f>
        <v>265476.13</v>
      </c>
      <c r="N944" s="98"/>
      <c r="O944" s="98"/>
      <c r="P944" s="98"/>
      <c r="Q944" s="90">
        <f t="shared" si="34"/>
        <v>144174.39000000001</v>
      </c>
      <c r="R944" s="91">
        <f t="shared" si="35"/>
        <v>217.89921276595746</v>
      </c>
    </row>
    <row r="945" spans="1:18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1300</v>
      </c>
      <c r="H945" s="113">
        <v>2375</v>
      </c>
      <c r="I945" s="111">
        <v>2</v>
      </c>
      <c r="J945" s="100">
        <f>นครพนม!F53</f>
        <v>468208.7</v>
      </c>
      <c r="K945" s="101">
        <f>นครพนม!AK53</f>
        <v>511209.95</v>
      </c>
      <c r="L945" s="102">
        <f>นครพนม!AL53</f>
        <v>407654.09</v>
      </c>
      <c r="M945" s="102">
        <f>นครพนม!AM53</f>
        <v>95018.1</v>
      </c>
      <c r="N945" s="98"/>
      <c r="O945" s="98"/>
      <c r="P945" s="98"/>
      <c r="Q945" s="90">
        <f t="shared" si="34"/>
        <v>312635.99</v>
      </c>
      <c r="R945" s="91">
        <f t="shared" si="35"/>
        <v>171.64382736842106</v>
      </c>
    </row>
    <row r="946" spans="1:18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1301</v>
      </c>
      <c r="H946" s="113">
        <v>1804</v>
      </c>
      <c r="I946" s="111">
        <v>2</v>
      </c>
      <c r="J946" s="100">
        <f>นครพนม!F54</f>
        <v>340871.48</v>
      </c>
      <c r="K946" s="101">
        <f>นครพนม!AK54</f>
        <v>581243.99</v>
      </c>
      <c r="L946" s="102">
        <f>นครพนม!AL54</f>
        <v>590878.13</v>
      </c>
      <c r="M946" s="102">
        <f>นครพนม!AM54</f>
        <v>290595.75999999995</v>
      </c>
      <c r="N946" s="98"/>
      <c r="O946" s="98"/>
      <c r="P946" s="98"/>
      <c r="Q946" s="90">
        <f t="shared" si="34"/>
        <v>300282.37000000005</v>
      </c>
      <c r="R946" s="91">
        <f t="shared" si="35"/>
        <v>327.53776607538805</v>
      </c>
    </row>
    <row r="947" spans="1:18" s="109" customFormat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10371703.639999999</v>
      </c>
      <c r="K947" s="106">
        <f>SUM(K929:K946)</f>
        <v>13214991.6</v>
      </c>
      <c r="L947" s="106">
        <f>SUM(L929:L946)</f>
        <v>7371046.7999999998</v>
      </c>
      <c r="M947" s="106">
        <f>SUM(M929:M946)</f>
        <v>4222850.3599999994</v>
      </c>
      <c r="N947" s="104">
        <v>17</v>
      </c>
      <c r="O947" s="104">
        <v>17</v>
      </c>
      <c r="P947" s="104">
        <f>N947-O947</f>
        <v>0</v>
      </c>
      <c r="Q947" s="107">
        <f t="shared" si="34"/>
        <v>3148196.4400000004</v>
      </c>
      <c r="R947" s="108">
        <f>L947/H947</f>
        <v>182.98157535436783</v>
      </c>
    </row>
    <row r="948" spans="1:18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1302</v>
      </c>
      <c r="H949" s="99">
        <v>2423</v>
      </c>
      <c r="I949" s="97">
        <v>2</v>
      </c>
      <c r="J949" s="100">
        <f>นครพนม!F55</f>
        <v>624447.12</v>
      </c>
      <c r="K949" s="101">
        <f>นครพนม!AK55</f>
        <v>641489.78999999992</v>
      </c>
      <c r="L949" s="102">
        <f>นครพนม!AL55</f>
        <v>455405.73</v>
      </c>
      <c r="M949" s="102">
        <f>นครพนม!AM55</f>
        <v>260086.90000000002</v>
      </c>
      <c r="N949" s="98"/>
      <c r="O949" s="98"/>
      <c r="P949" s="98"/>
      <c r="Q949" s="90">
        <f t="shared" si="34"/>
        <v>195318.82999999996</v>
      </c>
      <c r="R949" s="91">
        <f t="shared" si="35"/>
        <v>187.95118860916219</v>
      </c>
    </row>
    <row r="950" spans="1:18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1303</v>
      </c>
      <c r="H950" s="99">
        <v>1424</v>
      </c>
      <c r="I950" s="97">
        <v>1</v>
      </c>
      <c r="J950" s="100">
        <f>นครพนม!F56</f>
        <v>310082.68</v>
      </c>
      <c r="K950" s="101">
        <f>นครพนม!AK56</f>
        <v>351874.65</v>
      </c>
      <c r="L950" s="102">
        <f>นครพนม!AL56</f>
        <v>219691.22999999998</v>
      </c>
      <c r="M950" s="102">
        <f>นครพนม!AM56</f>
        <v>180922.63</v>
      </c>
      <c r="N950" s="98"/>
      <c r="O950" s="98"/>
      <c r="P950" s="98"/>
      <c r="Q950" s="90">
        <f t="shared" si="34"/>
        <v>38768.599999999977</v>
      </c>
      <c r="R950" s="91">
        <f t="shared" si="35"/>
        <v>154.27754915730335</v>
      </c>
    </row>
    <row r="951" spans="1:18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1304</v>
      </c>
      <c r="H951" s="99">
        <v>1355</v>
      </c>
      <c r="I951" s="97">
        <v>1</v>
      </c>
      <c r="J951" s="100">
        <f>นครพนม!F57</f>
        <v>277928.15999999997</v>
      </c>
      <c r="K951" s="101">
        <f>นครพนม!AK57</f>
        <v>343192.39999999997</v>
      </c>
      <c r="L951" s="102">
        <f>นครพนม!AL57</f>
        <v>297049.75</v>
      </c>
      <c r="M951" s="102">
        <f>นครพนม!AM57</f>
        <v>174664.18</v>
      </c>
      <c r="N951" s="98"/>
      <c r="O951" s="98"/>
      <c r="P951" s="98"/>
      <c r="Q951" s="90">
        <f t="shared" si="34"/>
        <v>122385.57</v>
      </c>
      <c r="R951" s="91">
        <f t="shared" si="35"/>
        <v>219.22490774907749</v>
      </c>
    </row>
    <row r="952" spans="1:18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1305</v>
      </c>
      <c r="H952" s="99">
        <v>2385</v>
      </c>
      <c r="I952" s="97">
        <v>2</v>
      </c>
      <c r="J952" s="100">
        <f>นครพนม!F58</f>
        <v>846113.89</v>
      </c>
      <c r="K952" s="101">
        <f>นครพนม!AK58</f>
        <v>849667.88</v>
      </c>
      <c r="L952" s="102">
        <f>นครพนม!AL58</f>
        <v>377367.4</v>
      </c>
      <c r="M952" s="102">
        <f>นครพนม!AM58</f>
        <v>246834.75000000003</v>
      </c>
      <c r="N952" s="98"/>
      <c r="O952" s="98"/>
      <c r="P952" s="98"/>
      <c r="Q952" s="90">
        <f t="shared" si="34"/>
        <v>130532.65</v>
      </c>
      <c r="R952" s="91">
        <f t="shared" si="35"/>
        <v>158.22532494758912</v>
      </c>
    </row>
    <row r="953" spans="1:18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1306</v>
      </c>
      <c r="H953" s="99">
        <v>1462</v>
      </c>
      <c r="I953" s="97">
        <v>1</v>
      </c>
      <c r="J953" s="100">
        <f>นครพนม!F59</f>
        <v>321892.58</v>
      </c>
      <c r="K953" s="101">
        <f>นครพนม!AK59</f>
        <v>347359.45</v>
      </c>
      <c r="L953" s="102">
        <f>นครพนม!AL59</f>
        <v>400530.82999999996</v>
      </c>
      <c r="M953" s="102">
        <f>นครพนม!AM59</f>
        <v>267858.46999999997</v>
      </c>
      <c r="N953" s="98"/>
      <c r="O953" s="98"/>
      <c r="P953" s="98"/>
      <c r="Q953" s="90">
        <f t="shared" si="34"/>
        <v>132672.35999999999</v>
      </c>
      <c r="R953" s="91">
        <f t="shared" si="35"/>
        <v>273.96089603283173</v>
      </c>
    </row>
    <row r="954" spans="1:18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98" t="s">
        <v>1307</v>
      </c>
      <c r="H954" s="99">
        <v>2682</v>
      </c>
      <c r="I954" s="97">
        <v>2</v>
      </c>
      <c r="J954" s="100">
        <f>นครพนม!F60</f>
        <v>177135.2</v>
      </c>
      <c r="K954" s="101">
        <f>นครพนม!AK60</f>
        <v>220570.03000000003</v>
      </c>
      <c r="L954" s="102">
        <f>นครพนม!AL60</f>
        <v>464949.18</v>
      </c>
      <c r="M954" s="102">
        <f>นครพนม!AM60</f>
        <v>354587.63</v>
      </c>
      <c r="N954" s="98"/>
      <c r="O954" s="98"/>
      <c r="P954" s="98"/>
      <c r="Q954" s="90">
        <f t="shared" si="34"/>
        <v>110361.54999999999</v>
      </c>
      <c r="R954" s="91">
        <f t="shared" si="35"/>
        <v>173.35912751677853</v>
      </c>
    </row>
    <row r="955" spans="1:18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1308</v>
      </c>
      <c r="H955" s="99">
        <v>4067</v>
      </c>
      <c r="I955" s="97">
        <v>3</v>
      </c>
      <c r="J955" s="100">
        <f>นครพนม!F61</f>
        <v>509879.47</v>
      </c>
      <c r="K955" s="101">
        <f>นครพนม!AK61</f>
        <v>532814.1399999999</v>
      </c>
      <c r="L955" s="102">
        <f>นครพนม!AL61</f>
        <v>401129.29000000004</v>
      </c>
      <c r="M955" s="102">
        <f>นครพนม!AM61</f>
        <v>284653.07</v>
      </c>
      <c r="N955" s="98"/>
      <c r="O955" s="98"/>
      <c r="P955" s="98"/>
      <c r="Q955" s="90">
        <f t="shared" si="34"/>
        <v>116476.22000000003</v>
      </c>
      <c r="R955" s="91">
        <f t="shared" si="35"/>
        <v>98.630265552003948</v>
      </c>
    </row>
    <row r="956" spans="1:18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1309</v>
      </c>
      <c r="H956" s="99">
        <v>2581</v>
      </c>
      <c r="I956" s="97">
        <v>2</v>
      </c>
      <c r="J956" s="100">
        <f>นครพนม!F62</f>
        <v>423121.45</v>
      </c>
      <c r="K956" s="101">
        <f>นครพนม!AK62</f>
        <v>469051.67000000004</v>
      </c>
      <c r="L956" s="102">
        <f>นครพนม!AL62</f>
        <v>466366.98</v>
      </c>
      <c r="M956" s="102">
        <f>นครพนม!AM62</f>
        <v>349411.37</v>
      </c>
      <c r="N956" s="98"/>
      <c r="O956" s="98"/>
      <c r="P956" s="98"/>
      <c r="Q956" s="90">
        <f t="shared" si="34"/>
        <v>116955.60999999999</v>
      </c>
      <c r="R956" s="91">
        <f t="shared" si="35"/>
        <v>180.6923595505618</v>
      </c>
    </row>
    <row r="957" spans="1:18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1310</v>
      </c>
      <c r="H957" s="99">
        <v>1424</v>
      </c>
      <c r="I957" s="97">
        <v>1</v>
      </c>
      <c r="J957" s="100">
        <f>นครพนม!F63</f>
        <v>388484.84</v>
      </c>
      <c r="K957" s="101">
        <f>นครพนม!AK63</f>
        <v>392011.94</v>
      </c>
      <c r="L957" s="102">
        <f>นครพนม!AL63</f>
        <v>532970.15</v>
      </c>
      <c r="M957" s="102">
        <f>นครพนม!AM63</f>
        <v>364210.72</v>
      </c>
      <c r="N957" s="98"/>
      <c r="O957" s="98"/>
      <c r="P957" s="98"/>
      <c r="Q957" s="90">
        <f t="shared" si="34"/>
        <v>168759.43000000005</v>
      </c>
      <c r="R957" s="91">
        <f t="shared" si="35"/>
        <v>374.2767907303371</v>
      </c>
    </row>
    <row r="958" spans="1:18" s="109" customFormat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3879085.3900000006</v>
      </c>
      <c r="K958" s="106">
        <f>SUM(K948:K957)</f>
        <v>4148031.9499999997</v>
      </c>
      <c r="L958" s="106">
        <f>SUM(L948:L957)</f>
        <v>3615460.54</v>
      </c>
      <c r="M958" s="106">
        <f>SUM(M948:M957)</f>
        <v>2483229.7199999997</v>
      </c>
      <c r="N958" s="104">
        <v>9</v>
      </c>
      <c r="O958" s="104">
        <v>9</v>
      </c>
      <c r="P958" s="104">
        <f>N958-O958</f>
        <v>0</v>
      </c>
      <c r="Q958" s="107">
        <f t="shared" si="34"/>
        <v>1132230.8200000003</v>
      </c>
      <c r="R958" s="108">
        <f>L958/H958</f>
        <v>182.57135484522547</v>
      </c>
    </row>
    <row r="959" spans="1:18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1311</v>
      </c>
      <c r="H960" s="99">
        <v>4840</v>
      </c>
      <c r="I960" s="97">
        <v>4</v>
      </c>
      <c r="J960" s="100">
        <f>นครพนม!F64</f>
        <v>1038096.76</v>
      </c>
      <c r="K960" s="101">
        <f>นครพนม!AK64</f>
        <v>1388529.9</v>
      </c>
      <c r="L960" s="102">
        <f>นครพนม!AL64</f>
        <v>544027.65</v>
      </c>
      <c r="M960" s="102">
        <f>นครพนม!AM64</f>
        <v>492150.91</v>
      </c>
      <c r="N960" s="98"/>
      <c r="O960" s="98"/>
      <c r="P960" s="98"/>
      <c r="Q960" s="90">
        <f t="shared" si="34"/>
        <v>51876.740000000049</v>
      </c>
      <c r="R960" s="91">
        <f t="shared" si="35"/>
        <v>112.40240702479339</v>
      </c>
    </row>
    <row r="961" spans="1:18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1312</v>
      </c>
      <c r="H961" s="99">
        <v>1989</v>
      </c>
      <c r="I961" s="97">
        <v>2</v>
      </c>
      <c r="J961" s="100">
        <f>นครพนม!F65</f>
        <v>707684.42</v>
      </c>
      <c r="K961" s="101">
        <f>นครพนม!AK65</f>
        <v>675347.1100000001</v>
      </c>
      <c r="L961" s="102">
        <f>นครพนม!AL65</f>
        <v>288688.57999999996</v>
      </c>
      <c r="M961" s="102">
        <f>นครพนม!AM65</f>
        <v>271091.84999999998</v>
      </c>
      <c r="N961" s="98"/>
      <c r="O961" s="98"/>
      <c r="P961" s="98"/>
      <c r="Q961" s="90">
        <f t="shared" si="34"/>
        <v>17596.729999999981</v>
      </c>
      <c r="R961" s="91">
        <f t="shared" si="35"/>
        <v>145.14257415786827</v>
      </c>
    </row>
    <row r="962" spans="1:18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1313</v>
      </c>
      <c r="H962" s="99">
        <v>1664</v>
      </c>
      <c r="I962" s="97">
        <v>2</v>
      </c>
      <c r="J962" s="100">
        <f>นครพนม!F66</f>
        <v>428817.04</v>
      </c>
      <c r="K962" s="101">
        <f>นครพนม!AK66</f>
        <v>495179.31999999995</v>
      </c>
      <c r="L962" s="102">
        <f>นครพนม!AL66</f>
        <v>245290.94</v>
      </c>
      <c r="M962" s="102">
        <f>นครพนม!AM66</f>
        <v>338747.31</v>
      </c>
      <c r="N962" s="98"/>
      <c r="O962" s="98"/>
      <c r="P962" s="98"/>
      <c r="Q962" s="90">
        <f t="shared" si="34"/>
        <v>-93456.37</v>
      </c>
      <c r="R962" s="91">
        <f t="shared" si="35"/>
        <v>147.41042067307691</v>
      </c>
    </row>
    <row r="963" spans="1:18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1314</v>
      </c>
      <c r="H963" s="99">
        <v>4566</v>
      </c>
      <c r="I963" s="97">
        <v>4</v>
      </c>
      <c r="J963" s="100">
        <f>นครพนม!F67</f>
        <v>586994.78</v>
      </c>
      <c r="K963" s="101">
        <f>นครพนม!AK67</f>
        <v>862476.33000000007</v>
      </c>
      <c r="L963" s="102">
        <f>นครพนม!AL67</f>
        <v>618614.17999999993</v>
      </c>
      <c r="M963" s="102">
        <f>นครพนม!AM67</f>
        <v>455284.01</v>
      </c>
      <c r="N963" s="98"/>
      <c r="O963" s="98"/>
      <c r="P963" s="98"/>
      <c r="Q963" s="90">
        <f t="shared" si="34"/>
        <v>163330.16999999993</v>
      </c>
      <c r="R963" s="91">
        <f t="shared" si="35"/>
        <v>135.48273762593078</v>
      </c>
    </row>
    <row r="964" spans="1:18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1315</v>
      </c>
      <c r="H964" s="99">
        <v>3846</v>
      </c>
      <c r="I964" s="97">
        <v>3</v>
      </c>
      <c r="J964" s="100">
        <f>นครพนม!F68</f>
        <v>598910.06999999995</v>
      </c>
      <c r="K964" s="101">
        <f>นครพนม!AK68</f>
        <v>696580.37999999989</v>
      </c>
      <c r="L964" s="102">
        <f>นครพนม!AL68</f>
        <v>915733.77</v>
      </c>
      <c r="M964" s="102">
        <f>นครพนม!AM68</f>
        <v>817285.27</v>
      </c>
      <c r="N964" s="98"/>
      <c r="O964" s="98"/>
      <c r="P964" s="98"/>
      <c r="Q964" s="90">
        <f t="shared" si="34"/>
        <v>98448.5</v>
      </c>
      <c r="R964" s="91">
        <f t="shared" si="35"/>
        <v>238.10030421216848</v>
      </c>
    </row>
    <row r="965" spans="1:18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1316</v>
      </c>
      <c r="H965" s="99">
        <v>2300</v>
      </c>
      <c r="I965" s="97">
        <v>2</v>
      </c>
      <c r="J965" s="100">
        <f>นครพนม!F69</f>
        <v>680073.65</v>
      </c>
      <c r="K965" s="101">
        <f>นครพนม!AK69</f>
        <v>829957.00000000012</v>
      </c>
      <c r="L965" s="102">
        <f>นครพนม!AL69</f>
        <v>336350.68</v>
      </c>
      <c r="M965" s="102">
        <f>นครพนม!AM69</f>
        <v>316138.82</v>
      </c>
      <c r="N965" s="98"/>
      <c r="O965" s="98"/>
      <c r="P965" s="98"/>
      <c r="Q965" s="90">
        <f t="shared" si="34"/>
        <v>20211.859999999986</v>
      </c>
      <c r="R965" s="91">
        <f t="shared" si="35"/>
        <v>146.23942608695651</v>
      </c>
    </row>
    <row r="966" spans="1:18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1317</v>
      </c>
      <c r="H966" s="99">
        <v>2685</v>
      </c>
      <c r="I966" s="97">
        <v>2</v>
      </c>
      <c r="J966" s="100">
        <f>นครพนม!F70</f>
        <v>830747.39</v>
      </c>
      <c r="K966" s="101">
        <f>นครพนม!AK70</f>
        <v>933802.02</v>
      </c>
      <c r="L966" s="102">
        <f>นครพนม!AL70</f>
        <v>311355.74</v>
      </c>
      <c r="M966" s="102">
        <f>นครพนม!AM70</f>
        <v>394809.95999999996</v>
      </c>
      <c r="N966" s="98"/>
      <c r="O966" s="98"/>
      <c r="P966" s="98"/>
      <c r="Q966" s="90">
        <f t="shared" ref="Q966:Q1028" si="36">L966-M966</f>
        <v>-83454.219999999972</v>
      </c>
      <c r="R966" s="91">
        <f t="shared" ref="R966:R1027" si="37">L966/H966</f>
        <v>115.96116945996275</v>
      </c>
    </row>
    <row r="967" spans="1:18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1318</v>
      </c>
      <c r="H967" s="99">
        <v>4912</v>
      </c>
      <c r="I967" s="97">
        <v>4</v>
      </c>
      <c r="J967" s="100">
        <f>นครพนม!F71</f>
        <v>887118.61</v>
      </c>
      <c r="K967" s="101">
        <f>นครพนม!AK71</f>
        <v>888252.55</v>
      </c>
      <c r="L967" s="102">
        <f>นครพนม!AL71</f>
        <v>326004.11</v>
      </c>
      <c r="M967" s="102">
        <f>นครพนม!AM71</f>
        <v>430057.32</v>
      </c>
      <c r="N967" s="98"/>
      <c r="O967" s="98"/>
      <c r="P967" s="98"/>
      <c r="Q967" s="90">
        <f t="shared" si="36"/>
        <v>-104053.21000000002</v>
      </c>
      <c r="R967" s="91">
        <f t="shared" si="37"/>
        <v>66.368914902280125</v>
      </c>
    </row>
    <row r="968" spans="1:18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1319</v>
      </c>
      <c r="H968" s="99">
        <v>4333</v>
      </c>
      <c r="I968" s="97">
        <v>3</v>
      </c>
      <c r="J968" s="100">
        <f>นครพนม!F72</f>
        <v>437835.27</v>
      </c>
      <c r="K968" s="101">
        <f>นครพนม!AK72</f>
        <v>551562.9</v>
      </c>
      <c r="L968" s="102">
        <f>นครพนม!AL72</f>
        <v>559990.78</v>
      </c>
      <c r="M968" s="102">
        <f>นครพนม!AM72</f>
        <v>508645.31</v>
      </c>
      <c r="N968" s="98"/>
      <c r="O968" s="98"/>
      <c r="P968" s="98"/>
      <c r="Q968" s="90">
        <f t="shared" si="36"/>
        <v>51345.47000000003</v>
      </c>
      <c r="R968" s="91">
        <f t="shared" si="37"/>
        <v>129.23858296792062</v>
      </c>
    </row>
    <row r="969" spans="1:18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1320</v>
      </c>
      <c r="H969" s="99">
        <v>3150</v>
      </c>
      <c r="I969" s="97">
        <v>3</v>
      </c>
      <c r="J969" s="100">
        <f>นครพนม!F73</f>
        <v>872565.3</v>
      </c>
      <c r="K969" s="101">
        <f>นครพนม!AK73</f>
        <v>876528.03</v>
      </c>
      <c r="L969" s="102">
        <f>นครพนม!AL73</f>
        <v>587742.16</v>
      </c>
      <c r="M969" s="102">
        <f>นครพนม!AM73</f>
        <v>437767.33999999997</v>
      </c>
      <c r="N969" s="98"/>
      <c r="O969" s="98"/>
      <c r="P969" s="98"/>
      <c r="Q969" s="90">
        <f t="shared" si="36"/>
        <v>149974.82000000007</v>
      </c>
      <c r="R969" s="91">
        <f t="shared" si="37"/>
        <v>186.58481269841272</v>
      </c>
    </row>
    <row r="970" spans="1:18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1321</v>
      </c>
      <c r="H970" s="99">
        <v>1574</v>
      </c>
      <c r="I970" s="97">
        <v>2</v>
      </c>
      <c r="J970" s="100">
        <f>นครพนม!F74</f>
        <v>895193.55</v>
      </c>
      <c r="K970" s="101">
        <f>นครพนม!AK74</f>
        <v>930093.82000000007</v>
      </c>
      <c r="L970" s="102">
        <f>นครพนม!AL74</f>
        <v>233468.1</v>
      </c>
      <c r="M970" s="102">
        <f>นครพนม!AM74</f>
        <v>187386.41999999998</v>
      </c>
      <c r="N970" s="98"/>
      <c r="O970" s="98"/>
      <c r="P970" s="98"/>
      <c r="Q970" s="90">
        <f t="shared" si="36"/>
        <v>46081.680000000022</v>
      </c>
      <c r="R970" s="91">
        <f t="shared" si="37"/>
        <v>148.32789072426939</v>
      </c>
    </row>
    <row r="971" spans="1:18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1322</v>
      </c>
      <c r="H971" s="99">
        <v>4253</v>
      </c>
      <c r="I971" s="97">
        <v>3</v>
      </c>
      <c r="J971" s="100">
        <f>นครพนม!F75</f>
        <v>741652.67</v>
      </c>
      <c r="K971" s="101">
        <f>นครพนม!AK75</f>
        <v>784675</v>
      </c>
      <c r="L971" s="102">
        <f>นครพนม!AL75</f>
        <v>366854.39</v>
      </c>
      <c r="M971" s="102">
        <f>นครพนม!AM75</f>
        <v>382290.56</v>
      </c>
      <c r="N971" s="98"/>
      <c r="O971" s="98"/>
      <c r="P971" s="98"/>
      <c r="Q971" s="90">
        <f t="shared" si="36"/>
        <v>-15436.169999999984</v>
      </c>
      <c r="R971" s="91">
        <f t="shared" si="37"/>
        <v>86.257792146719964</v>
      </c>
    </row>
    <row r="972" spans="1:18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1323</v>
      </c>
      <c r="H972" s="99">
        <v>4225</v>
      </c>
      <c r="I972" s="97">
        <v>3</v>
      </c>
      <c r="J972" s="100">
        <f>นครพนม!F76</f>
        <v>821850.03</v>
      </c>
      <c r="K972" s="101">
        <f>นครพนม!AK76</f>
        <v>893578.47</v>
      </c>
      <c r="L972" s="102">
        <f>นครพนม!AL76</f>
        <v>395682.64</v>
      </c>
      <c r="M972" s="102">
        <f>นครพนม!AM76</f>
        <v>340548.54000000004</v>
      </c>
      <c r="N972" s="98"/>
      <c r="O972" s="98"/>
      <c r="P972" s="98"/>
      <c r="Q972" s="90">
        <f t="shared" si="36"/>
        <v>55134.099999999977</v>
      </c>
      <c r="R972" s="91">
        <f t="shared" si="37"/>
        <v>93.652695857988164</v>
      </c>
    </row>
    <row r="973" spans="1:18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1324</v>
      </c>
      <c r="H973" s="99">
        <v>3156</v>
      </c>
      <c r="I973" s="97">
        <v>3</v>
      </c>
      <c r="J973" s="100">
        <f>นครพนม!F77</f>
        <v>825955</v>
      </c>
      <c r="K973" s="101">
        <f>นครพนม!AK77</f>
        <v>589178.41</v>
      </c>
      <c r="L973" s="102">
        <f>นครพนม!AL77</f>
        <v>320226</v>
      </c>
      <c r="M973" s="102">
        <f>นครพนม!AM77</f>
        <v>396517.11</v>
      </c>
      <c r="N973" s="98"/>
      <c r="O973" s="98"/>
      <c r="P973" s="98"/>
      <c r="Q973" s="90">
        <f t="shared" si="36"/>
        <v>-76291.109999999986</v>
      </c>
      <c r="R973" s="91">
        <f t="shared" si="37"/>
        <v>101.4657794676806</v>
      </c>
    </row>
    <row r="974" spans="1:18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1325</v>
      </c>
      <c r="H974" s="99">
        <v>2114</v>
      </c>
      <c r="I974" s="97">
        <v>2</v>
      </c>
      <c r="J974" s="100">
        <f>นครพนม!F78</f>
        <v>602371.36</v>
      </c>
      <c r="K974" s="101">
        <f>นครพนม!AK78</f>
        <v>646239.5</v>
      </c>
      <c r="L974" s="102">
        <f>นครพนม!AL78</f>
        <v>391183.08999999997</v>
      </c>
      <c r="M974" s="102">
        <f>นครพนม!AM78</f>
        <v>362445.91</v>
      </c>
      <c r="N974" s="98"/>
      <c r="O974" s="98"/>
      <c r="P974" s="98"/>
      <c r="Q974" s="90">
        <f t="shared" si="36"/>
        <v>28737.179999999993</v>
      </c>
      <c r="R974" s="91">
        <f t="shared" si="37"/>
        <v>185.04403500473035</v>
      </c>
    </row>
    <row r="975" spans="1:18" s="109" customFormat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SUM(J959:J973)</f>
        <v>10353494.539999999</v>
      </c>
      <c r="K975" s="106">
        <f>SUM(K959:K973)</f>
        <v>11395741.240000002</v>
      </c>
      <c r="L975" s="106">
        <f>SUM(L959:L973)</f>
        <v>6050029.7199999988</v>
      </c>
      <c r="M975" s="106">
        <f>SUM(M959:M973)</f>
        <v>5768720.7299999995</v>
      </c>
      <c r="N975" s="104">
        <v>15</v>
      </c>
      <c r="O975" s="104">
        <v>15</v>
      </c>
      <c r="P975" s="104">
        <f>N975-O975</f>
        <v>0</v>
      </c>
      <c r="Q975" s="107">
        <f t="shared" si="36"/>
        <v>281308.98999999929</v>
      </c>
      <c r="R975" s="108">
        <f>L975/H975</f>
        <v>127.38781967868947</v>
      </c>
    </row>
    <row r="976" spans="1:18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1326</v>
      </c>
      <c r="H977" s="99">
        <v>3378</v>
      </c>
      <c r="I977" s="97">
        <v>3</v>
      </c>
      <c r="J977" s="100">
        <f>นครพนม!F79</f>
        <v>206915.03</v>
      </c>
      <c r="K977" s="101">
        <f>นครพนม!AK79</f>
        <v>284102.38</v>
      </c>
      <c r="L977" s="102">
        <f>นครพนม!AL79</f>
        <v>163181.06</v>
      </c>
      <c r="M977" s="102">
        <f>นครพนม!AM79</f>
        <v>126187.92</v>
      </c>
      <c r="N977" s="98"/>
      <c r="O977" s="98"/>
      <c r="P977" s="98"/>
      <c r="Q977" s="90">
        <f t="shared" si="36"/>
        <v>36993.14</v>
      </c>
      <c r="R977" s="91">
        <f t="shared" si="37"/>
        <v>48.30700414446418</v>
      </c>
    </row>
    <row r="978" spans="1:18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1327</v>
      </c>
      <c r="H978" s="99">
        <v>2146</v>
      </c>
      <c r="I978" s="97">
        <v>2</v>
      </c>
      <c r="J978" s="100">
        <f>นครพนม!F80</f>
        <v>69132.92</v>
      </c>
      <c r="K978" s="101">
        <f>นครพนม!AK80</f>
        <v>-61219.020000000019</v>
      </c>
      <c r="L978" s="102">
        <f>นครพนม!AL80</f>
        <v>271234</v>
      </c>
      <c r="M978" s="102">
        <f>นครพนม!AM80</f>
        <v>269780.58</v>
      </c>
      <c r="N978" s="98"/>
      <c r="O978" s="98"/>
      <c r="P978" s="98"/>
      <c r="Q978" s="90">
        <f t="shared" si="36"/>
        <v>1453.4199999999837</v>
      </c>
      <c r="R978" s="91">
        <f t="shared" si="37"/>
        <v>126.39049394221809</v>
      </c>
    </row>
    <row r="979" spans="1:18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1328</v>
      </c>
      <c r="H979" s="99">
        <v>4006</v>
      </c>
      <c r="I979" s="97">
        <v>3</v>
      </c>
      <c r="J979" s="100">
        <f>นครพนม!F81</f>
        <v>543396.54</v>
      </c>
      <c r="K979" s="101">
        <f>นครพนม!AK81</f>
        <v>354197.37000000011</v>
      </c>
      <c r="L979" s="102">
        <f>นครพนม!AL81</f>
        <v>463294.1</v>
      </c>
      <c r="M979" s="102">
        <f>นครพนม!AM81</f>
        <v>548910.53</v>
      </c>
      <c r="N979" s="98"/>
      <c r="O979" s="98"/>
      <c r="P979" s="98"/>
      <c r="Q979" s="90">
        <f t="shared" si="36"/>
        <v>-85616.430000000051</v>
      </c>
      <c r="R979" s="91">
        <f t="shared" si="37"/>
        <v>115.65004992511233</v>
      </c>
    </row>
    <row r="980" spans="1:18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1329</v>
      </c>
      <c r="H980" s="99">
        <v>2776</v>
      </c>
      <c r="I980" s="97">
        <v>2</v>
      </c>
      <c r="J980" s="100">
        <f>นครพนม!F82</f>
        <v>225018.54</v>
      </c>
      <c r="K980" s="101">
        <f>นครพนม!AK82</f>
        <v>256355.61000000004</v>
      </c>
      <c r="L980" s="102">
        <f>นครพนม!AL82</f>
        <v>459049.16000000003</v>
      </c>
      <c r="M980" s="102">
        <f>นครพนม!AM82</f>
        <v>413719.71</v>
      </c>
      <c r="N980" s="98"/>
      <c r="O980" s="98"/>
      <c r="P980" s="98"/>
      <c r="Q980" s="90">
        <f t="shared" si="36"/>
        <v>45329.450000000012</v>
      </c>
      <c r="R980" s="91">
        <f t="shared" si="37"/>
        <v>165.363530259366</v>
      </c>
    </row>
    <row r="981" spans="1:18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1330</v>
      </c>
      <c r="H981" s="99">
        <v>2929</v>
      </c>
      <c r="I981" s="97">
        <v>2</v>
      </c>
      <c r="J981" s="100">
        <f>นครพนม!F83</f>
        <v>644161.96</v>
      </c>
      <c r="K981" s="101">
        <f>นครพนม!AK83</f>
        <v>864779.44</v>
      </c>
      <c r="L981" s="102">
        <f>นครพนม!AL83</f>
        <v>503047.25</v>
      </c>
      <c r="M981" s="102">
        <f>นครพนม!AM83</f>
        <v>474407.93000000005</v>
      </c>
      <c r="N981" s="98"/>
      <c r="O981" s="98"/>
      <c r="P981" s="98"/>
      <c r="Q981" s="90">
        <f t="shared" si="36"/>
        <v>28639.319999999949</v>
      </c>
      <c r="R981" s="91">
        <f t="shared" si="37"/>
        <v>171.74709798566064</v>
      </c>
    </row>
    <row r="982" spans="1:18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1331</v>
      </c>
      <c r="H982" s="99">
        <v>1882</v>
      </c>
      <c r="I982" s="97">
        <v>2</v>
      </c>
      <c r="J982" s="100">
        <f>นครพนม!F84</f>
        <v>338799.73</v>
      </c>
      <c r="K982" s="101">
        <f>นครพนม!AK84</f>
        <v>482706.01999999996</v>
      </c>
      <c r="L982" s="102">
        <f>นครพนม!AL84</f>
        <v>413756.87</v>
      </c>
      <c r="M982" s="102">
        <f>นครพนม!AM84</f>
        <v>393244.85</v>
      </c>
      <c r="N982" s="98"/>
      <c r="O982" s="98"/>
      <c r="P982" s="98"/>
      <c r="Q982" s="90">
        <f t="shared" si="36"/>
        <v>20512.020000000019</v>
      </c>
      <c r="R982" s="91">
        <f t="shared" si="37"/>
        <v>219.84955897980871</v>
      </c>
    </row>
    <row r="983" spans="1:18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1332</v>
      </c>
      <c r="H983" s="99">
        <v>2733</v>
      </c>
      <c r="I983" s="97">
        <v>2</v>
      </c>
      <c r="J983" s="100">
        <f>นครพนม!F85</f>
        <v>523185.27</v>
      </c>
      <c r="K983" s="101">
        <f>นครพนม!AK85</f>
        <v>503555.38</v>
      </c>
      <c r="L983" s="102">
        <f>นครพนม!AL85</f>
        <v>418192.63</v>
      </c>
      <c r="M983" s="102">
        <f>นครพนม!AM85</f>
        <v>411850.32</v>
      </c>
      <c r="N983" s="98"/>
      <c r="O983" s="98"/>
      <c r="P983" s="98"/>
      <c r="Q983" s="90">
        <f t="shared" si="36"/>
        <v>6342.3099999999977</v>
      </c>
      <c r="R983" s="91">
        <f t="shared" si="37"/>
        <v>153.01596414196854</v>
      </c>
    </row>
    <row r="984" spans="1:18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1333</v>
      </c>
      <c r="H984" s="99">
        <v>1930</v>
      </c>
      <c r="I984" s="97">
        <v>2</v>
      </c>
      <c r="J984" s="100">
        <f>นครพนม!F86</f>
        <v>4654.42</v>
      </c>
      <c r="K984" s="101">
        <f>นครพนม!AK86</f>
        <v>300280.62</v>
      </c>
      <c r="L984" s="102">
        <f>นครพนม!AL86</f>
        <v>150657.89000000001</v>
      </c>
      <c r="M984" s="102">
        <f>นครพนม!AM86</f>
        <v>283287.44999999995</v>
      </c>
      <c r="N984" s="98"/>
      <c r="O984" s="98"/>
      <c r="P984" s="98"/>
      <c r="Q984" s="90">
        <f t="shared" si="36"/>
        <v>-132629.55999999994</v>
      </c>
      <c r="R984" s="91">
        <f t="shared" si="37"/>
        <v>78.061082901554414</v>
      </c>
    </row>
    <row r="985" spans="1:18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1334</v>
      </c>
      <c r="H985" s="99">
        <v>2859</v>
      </c>
      <c r="I985" s="97">
        <v>2</v>
      </c>
      <c r="J985" s="100">
        <f>นครพนม!F87</f>
        <v>688950.4</v>
      </c>
      <c r="K985" s="101">
        <f>นครพนม!AK87</f>
        <v>752327.98</v>
      </c>
      <c r="L985" s="102">
        <f>นครพนม!AL87</f>
        <v>558683.92999999993</v>
      </c>
      <c r="M985" s="102">
        <f>นครพนม!AM87</f>
        <v>532826.72</v>
      </c>
      <c r="N985" s="98"/>
      <c r="O985" s="98"/>
      <c r="P985" s="98"/>
      <c r="Q985" s="90">
        <f t="shared" si="36"/>
        <v>25857.209999999963</v>
      </c>
      <c r="R985" s="91">
        <f t="shared" si="37"/>
        <v>195.41235746764602</v>
      </c>
    </row>
    <row r="986" spans="1:18" s="193" customFormat="1" x14ac:dyDescent="0.7">
      <c r="A986" s="188">
        <v>11</v>
      </c>
      <c r="B986" s="189" t="s">
        <v>44</v>
      </c>
      <c r="C986" s="189" t="s">
        <v>545</v>
      </c>
      <c r="D986" s="189" t="s">
        <v>93</v>
      </c>
      <c r="E986" s="189" t="s">
        <v>546</v>
      </c>
      <c r="F986" s="189" t="s">
        <v>166</v>
      </c>
      <c r="G986" s="98" t="s">
        <v>1335</v>
      </c>
      <c r="H986" s="190">
        <v>1615</v>
      </c>
      <c r="I986" s="188">
        <v>2</v>
      </c>
      <c r="J986" s="100">
        <f>นครพนม!F88</f>
        <v>273769.46999999997</v>
      </c>
      <c r="K986" s="101">
        <f>นครพนม!AK88</f>
        <v>217076.91999999993</v>
      </c>
      <c r="L986" s="102">
        <f>นครพนม!AL88</f>
        <v>418560.36</v>
      </c>
      <c r="M986" s="102">
        <f>นครพนม!AM88</f>
        <v>439554.58</v>
      </c>
      <c r="N986" s="189"/>
      <c r="O986" s="189"/>
      <c r="P986" s="189"/>
      <c r="Q986" s="191">
        <f t="shared" si="36"/>
        <v>-20994.22000000003</v>
      </c>
      <c r="R986" s="192">
        <f t="shared" si="37"/>
        <v>259.17050154798761</v>
      </c>
    </row>
    <row r="987" spans="1:18" s="109" customFormat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3517984.2800000003</v>
      </c>
      <c r="K987" s="106">
        <f>SUM(K976:K986)</f>
        <v>3954162.6999999997</v>
      </c>
      <c r="L987" s="106">
        <f>SUM(L976:L986)</f>
        <v>3819657.2499999995</v>
      </c>
      <c r="M987" s="106">
        <f>SUM(M976:M986)</f>
        <v>3893770.59</v>
      </c>
      <c r="N987" s="104">
        <v>10</v>
      </c>
      <c r="O987" s="104">
        <v>10</v>
      </c>
      <c r="P987" s="104">
        <f>N987-O987</f>
        <v>0</v>
      </c>
      <c r="Q987" s="107">
        <f t="shared" si="36"/>
        <v>-74113.340000000317</v>
      </c>
      <c r="R987" s="108">
        <f>L987/H987</f>
        <v>145.48858269216117</v>
      </c>
    </row>
    <row r="988" spans="1:18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1336</v>
      </c>
      <c r="H989" s="99">
        <v>3691</v>
      </c>
      <c r="I989" s="97">
        <v>3</v>
      </c>
      <c r="J989" s="100">
        <f>นครพนม!F89</f>
        <v>211515.4</v>
      </c>
      <c r="K989" s="101">
        <f>นครพนม!AK89</f>
        <v>212393.82</v>
      </c>
      <c r="L989" s="102">
        <f>นครพนม!AL89</f>
        <v>67522.23</v>
      </c>
      <c r="M989" s="102">
        <f>นครพนม!AM89</f>
        <v>117779.20999999999</v>
      </c>
      <c r="N989" s="98"/>
      <c r="O989" s="98"/>
      <c r="P989" s="98"/>
      <c r="Q989" s="90">
        <f t="shared" si="36"/>
        <v>-50256.979999999996</v>
      </c>
      <c r="R989" s="91">
        <f t="shared" si="37"/>
        <v>18.293749661338389</v>
      </c>
    </row>
    <row r="990" spans="1:18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1337</v>
      </c>
      <c r="H990" s="99">
        <v>1589</v>
      </c>
      <c r="I990" s="97">
        <v>2</v>
      </c>
      <c r="J990" s="100">
        <f>นครพนม!F90</f>
        <v>415609.49</v>
      </c>
      <c r="K990" s="101">
        <f>นครพนม!AK90</f>
        <v>429733.61</v>
      </c>
      <c r="L990" s="102">
        <f>นครพนม!AL90</f>
        <v>427801</v>
      </c>
      <c r="M990" s="102">
        <f>นครพนม!AM90</f>
        <v>382453.61</v>
      </c>
      <c r="N990" s="98"/>
      <c r="O990" s="98"/>
      <c r="P990" s="98"/>
      <c r="Q990" s="90">
        <f t="shared" si="36"/>
        <v>45347.390000000014</v>
      </c>
      <c r="R990" s="91">
        <f t="shared" si="37"/>
        <v>269.22655758338578</v>
      </c>
    </row>
    <row r="991" spans="1:18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1338</v>
      </c>
      <c r="H991" s="99">
        <v>3400</v>
      </c>
      <c r="I991" s="97">
        <v>3</v>
      </c>
      <c r="J991" s="100">
        <f>นครพนม!F91</f>
        <v>145040.46</v>
      </c>
      <c r="K991" s="101">
        <f>นครพนม!AK91</f>
        <v>203788.37</v>
      </c>
      <c r="L991" s="102">
        <f>นครพนม!AL91</f>
        <v>323964.06</v>
      </c>
      <c r="M991" s="102">
        <f>นครพนม!AM91</f>
        <v>446300.82999999996</v>
      </c>
      <c r="N991" s="98"/>
      <c r="O991" s="98"/>
      <c r="P991" s="98"/>
      <c r="Q991" s="90">
        <f t="shared" si="36"/>
        <v>-122336.76999999996</v>
      </c>
      <c r="R991" s="91">
        <f t="shared" si="37"/>
        <v>95.28354705882353</v>
      </c>
    </row>
    <row r="992" spans="1:18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1339</v>
      </c>
      <c r="H992" s="99">
        <v>2389</v>
      </c>
      <c r="I992" s="97">
        <v>2</v>
      </c>
      <c r="J992" s="100">
        <f>นครพนม!F92</f>
        <v>213546.12</v>
      </c>
      <c r="K992" s="101">
        <f>นครพนม!AK92</f>
        <v>286825.86</v>
      </c>
      <c r="L992" s="102">
        <f>นครพนม!AL92</f>
        <v>232580</v>
      </c>
      <c r="M992" s="102">
        <f>นครพนม!AM92</f>
        <v>320907.90000000002</v>
      </c>
      <c r="N992" s="98"/>
      <c r="O992" s="98"/>
      <c r="P992" s="98"/>
      <c r="Q992" s="90">
        <f t="shared" si="36"/>
        <v>-88327.900000000023</v>
      </c>
      <c r="R992" s="91">
        <f t="shared" si="37"/>
        <v>97.354541649225624</v>
      </c>
    </row>
    <row r="993" spans="1:18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1340</v>
      </c>
      <c r="H993" s="99">
        <v>2341</v>
      </c>
      <c r="I993" s="97">
        <v>2</v>
      </c>
      <c r="J993" s="100">
        <f>นครพนม!F93</f>
        <v>102937.55</v>
      </c>
      <c r="K993" s="101">
        <f>นครพนม!AK93</f>
        <v>125533.74</v>
      </c>
      <c r="L993" s="102">
        <f>นครพนม!AL93</f>
        <v>251662.41999999998</v>
      </c>
      <c r="M993" s="102">
        <f>นครพนม!AM93</f>
        <v>389844.4</v>
      </c>
      <c r="N993" s="98"/>
      <c r="O993" s="98"/>
      <c r="P993" s="98"/>
      <c r="Q993" s="90">
        <f t="shared" si="36"/>
        <v>-138181.98000000004</v>
      </c>
      <c r="R993" s="91">
        <f t="shared" si="37"/>
        <v>107.50210166595471</v>
      </c>
    </row>
    <row r="994" spans="1:18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1341</v>
      </c>
      <c r="H994" s="99">
        <v>1781</v>
      </c>
      <c r="I994" s="97">
        <v>2</v>
      </c>
      <c r="J994" s="100">
        <f>นครพนม!F94</f>
        <v>282731.65000000002</v>
      </c>
      <c r="K994" s="101">
        <f>นครพนม!AK94</f>
        <v>313029.72000000003</v>
      </c>
      <c r="L994" s="102">
        <f>นครพนม!AL94</f>
        <v>130939.57999999999</v>
      </c>
      <c r="M994" s="102">
        <f>นครพนม!AM94</f>
        <v>183080.37</v>
      </c>
      <c r="N994" s="98"/>
      <c r="O994" s="98"/>
      <c r="P994" s="98"/>
      <c r="Q994" s="90">
        <f t="shared" si="36"/>
        <v>-52140.790000000008</v>
      </c>
      <c r="R994" s="91">
        <f t="shared" si="37"/>
        <v>73.520258281864116</v>
      </c>
    </row>
    <row r="995" spans="1:18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1342</v>
      </c>
      <c r="H995" s="99">
        <v>2682</v>
      </c>
      <c r="I995" s="97">
        <v>2</v>
      </c>
      <c r="J995" s="100">
        <f>นครพนม!F95</f>
        <v>280806.11</v>
      </c>
      <c r="K995" s="101">
        <f>นครพนม!AK95</f>
        <v>475944.52</v>
      </c>
      <c r="L995" s="102">
        <f>นครพนม!AL95</f>
        <v>362289.95</v>
      </c>
      <c r="M995" s="102">
        <f>นครพนม!AM95</f>
        <v>383128.51</v>
      </c>
      <c r="N995" s="98"/>
      <c r="O995" s="98"/>
      <c r="P995" s="98"/>
      <c r="Q995" s="90">
        <f t="shared" si="36"/>
        <v>-20838.559999999998</v>
      </c>
      <c r="R995" s="91">
        <f t="shared" si="37"/>
        <v>135.08200969425803</v>
      </c>
    </row>
    <row r="996" spans="1:18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1343</v>
      </c>
      <c r="H996" s="99">
        <v>1785</v>
      </c>
      <c r="I996" s="97">
        <v>2</v>
      </c>
      <c r="J996" s="100">
        <f>นครพนม!F96</f>
        <v>146020.53</v>
      </c>
      <c r="K996" s="101">
        <f>นครพนม!AK96</f>
        <v>200113.07</v>
      </c>
      <c r="L996" s="102">
        <f>นครพนม!AL96</f>
        <v>302080</v>
      </c>
      <c r="M996" s="102">
        <f>นครพนม!AM96</f>
        <v>358826.74</v>
      </c>
      <c r="N996" s="98"/>
      <c r="O996" s="98"/>
      <c r="P996" s="98"/>
      <c r="Q996" s="90">
        <f t="shared" si="36"/>
        <v>-56746.739999999991</v>
      </c>
      <c r="R996" s="91">
        <f t="shared" si="37"/>
        <v>169.23249299719888</v>
      </c>
    </row>
    <row r="997" spans="1:18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1344</v>
      </c>
      <c r="H997" s="99">
        <v>3086</v>
      </c>
      <c r="I997" s="97">
        <v>3</v>
      </c>
      <c r="J997" s="100">
        <f>นครพนม!F97</f>
        <v>576725.4</v>
      </c>
      <c r="K997" s="101">
        <f>นครพนม!AK97</f>
        <v>695095.1</v>
      </c>
      <c r="L997" s="102">
        <f>นครพนม!AL97</f>
        <v>366000</v>
      </c>
      <c r="M997" s="102">
        <f>นครพนม!AM97</f>
        <v>71103.060000000012</v>
      </c>
      <c r="N997" s="98"/>
      <c r="O997" s="98"/>
      <c r="P997" s="98"/>
      <c r="Q997" s="90">
        <f t="shared" si="36"/>
        <v>294896.94</v>
      </c>
      <c r="R997" s="91">
        <f t="shared" si="37"/>
        <v>118.600129617628</v>
      </c>
    </row>
    <row r="998" spans="1:18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1345</v>
      </c>
      <c r="H998" s="99">
        <v>2935</v>
      </c>
      <c r="I998" s="97">
        <v>2</v>
      </c>
      <c r="J998" s="100">
        <f>นครพนม!F98</f>
        <v>207721.83</v>
      </c>
      <c r="K998" s="101">
        <f>นครพนม!AK98</f>
        <v>250115.77999999997</v>
      </c>
      <c r="L998" s="102">
        <f>นครพนม!AL98</f>
        <v>242365.8</v>
      </c>
      <c r="M998" s="102">
        <f>นครพนม!AM98</f>
        <v>338430.5</v>
      </c>
      <c r="N998" s="98"/>
      <c r="O998" s="98"/>
      <c r="P998" s="98"/>
      <c r="Q998" s="90">
        <f t="shared" si="36"/>
        <v>-96064.700000000012</v>
      </c>
      <c r="R998" s="91">
        <f t="shared" si="37"/>
        <v>82.57778534923338</v>
      </c>
    </row>
    <row r="999" spans="1:18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1346</v>
      </c>
      <c r="H999" s="99">
        <v>3083</v>
      </c>
      <c r="I999" s="97">
        <v>3</v>
      </c>
      <c r="J999" s="100">
        <f>นครพนม!F99</f>
        <v>106242.39</v>
      </c>
      <c r="K999" s="101">
        <f>นครพนม!AK99</f>
        <v>146189.66</v>
      </c>
      <c r="L999" s="102">
        <f>นครพนม!AL99</f>
        <v>298294.40000000002</v>
      </c>
      <c r="M999" s="102">
        <f>นครพนม!AM99</f>
        <v>380730.89</v>
      </c>
      <c r="N999" s="98"/>
      <c r="O999" s="98"/>
      <c r="P999" s="98"/>
      <c r="Q999" s="90">
        <f t="shared" si="36"/>
        <v>-82436.489999999991</v>
      </c>
      <c r="R999" s="91">
        <f t="shared" si="37"/>
        <v>96.7545896853714</v>
      </c>
    </row>
    <row r="1000" spans="1:18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1347</v>
      </c>
      <c r="H1000" s="99">
        <v>2178</v>
      </c>
      <c r="I1000" s="97">
        <v>2</v>
      </c>
      <c r="J1000" s="100">
        <f>นครพนม!F100</f>
        <v>174938.58</v>
      </c>
      <c r="K1000" s="101">
        <f>นครพนม!AK100</f>
        <v>337020.38</v>
      </c>
      <c r="L1000" s="102">
        <f>นครพนม!AL100</f>
        <v>83720</v>
      </c>
      <c r="M1000" s="102">
        <f>นครพนม!AM100</f>
        <v>248756.96999999997</v>
      </c>
      <c r="N1000" s="98"/>
      <c r="O1000" s="98"/>
      <c r="P1000" s="98"/>
      <c r="Q1000" s="90">
        <f t="shared" si="36"/>
        <v>-165036.96999999997</v>
      </c>
      <c r="R1000" s="91">
        <f t="shared" si="37"/>
        <v>38.438934802571168</v>
      </c>
    </row>
    <row r="1001" spans="1:18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1348</v>
      </c>
      <c r="H1001" s="99">
        <v>1955</v>
      </c>
      <c r="I1001" s="97">
        <v>2</v>
      </c>
      <c r="J1001" s="100">
        <f>นครพนม!F101</f>
        <v>308396.19</v>
      </c>
      <c r="K1001" s="101">
        <f>นครพนม!AK101</f>
        <v>344564.06</v>
      </c>
      <c r="L1001" s="102">
        <f>นครพนม!AL101</f>
        <v>248999.7</v>
      </c>
      <c r="M1001" s="102">
        <f>นครพนม!AM101</f>
        <v>456627.25000000006</v>
      </c>
      <c r="N1001" s="98"/>
      <c r="O1001" s="98"/>
      <c r="P1001" s="98"/>
      <c r="Q1001" s="90">
        <f t="shared" si="36"/>
        <v>-207627.55000000005</v>
      </c>
      <c r="R1001" s="91">
        <f t="shared" si="37"/>
        <v>127.36557544757034</v>
      </c>
    </row>
    <row r="1002" spans="1:18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1349</v>
      </c>
      <c r="H1002" s="99">
        <v>2753</v>
      </c>
      <c r="I1002" s="97">
        <v>2</v>
      </c>
      <c r="J1002" s="100">
        <f>นครพนม!F102</f>
        <v>226512.65</v>
      </c>
      <c r="K1002" s="101">
        <f>นครพนม!AK102</f>
        <v>270569.7</v>
      </c>
      <c r="L1002" s="102">
        <f>นครพนม!AL102</f>
        <v>282700</v>
      </c>
      <c r="M1002" s="102">
        <f>นครพนม!AM102</f>
        <v>366212.64999999997</v>
      </c>
      <c r="N1002" s="98"/>
      <c r="O1002" s="98"/>
      <c r="P1002" s="98"/>
      <c r="Q1002" s="90">
        <f t="shared" si="36"/>
        <v>-83512.649999999965</v>
      </c>
      <c r="R1002" s="91">
        <f t="shared" si="37"/>
        <v>102.68797675263349</v>
      </c>
    </row>
    <row r="1003" spans="1:18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1350</v>
      </c>
      <c r="H1003" s="99">
        <v>2934</v>
      </c>
      <c r="I1003" s="97">
        <v>2</v>
      </c>
      <c r="J1003" s="100">
        <f>นครพนม!F103</f>
        <v>57051.12</v>
      </c>
      <c r="K1003" s="101">
        <f>นครพนม!AK103</f>
        <v>97773.18</v>
      </c>
      <c r="L1003" s="102">
        <f>นครพนม!AL103</f>
        <v>171773.41</v>
      </c>
      <c r="M1003" s="102">
        <f>นครพนม!AM103</f>
        <v>359528.56999999995</v>
      </c>
      <c r="N1003" s="98"/>
      <c r="O1003" s="98"/>
      <c r="P1003" s="98"/>
      <c r="Q1003" s="90">
        <f t="shared" si="36"/>
        <v>-187755.15999999995</v>
      </c>
      <c r="R1003" s="91">
        <f t="shared" si="37"/>
        <v>58.545811179277436</v>
      </c>
    </row>
    <row r="1004" spans="1:18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1351</v>
      </c>
      <c r="H1004" s="99">
        <v>3440</v>
      </c>
      <c r="I1004" s="97">
        <v>3</v>
      </c>
      <c r="J1004" s="100">
        <f>นครพนม!F104</f>
        <v>306244.24</v>
      </c>
      <c r="K1004" s="101">
        <f>นครพนม!AK104</f>
        <v>703767.19000000006</v>
      </c>
      <c r="L1004" s="102">
        <f>นครพนม!AL104</f>
        <v>76356.88</v>
      </c>
      <c r="M1004" s="102">
        <f>นครพนม!AM104</f>
        <v>481965.94</v>
      </c>
      <c r="N1004" s="98"/>
      <c r="O1004" s="98"/>
      <c r="P1004" s="98"/>
      <c r="Q1004" s="90">
        <f t="shared" si="36"/>
        <v>-405609.06</v>
      </c>
      <c r="R1004" s="91">
        <f t="shared" si="37"/>
        <v>22.196767441860466</v>
      </c>
    </row>
    <row r="1005" spans="1:18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1352</v>
      </c>
      <c r="H1005" s="99">
        <v>1937</v>
      </c>
      <c r="I1005" s="97">
        <v>2</v>
      </c>
      <c r="J1005" s="100">
        <f>นครพนม!F105</f>
        <v>232733.95</v>
      </c>
      <c r="K1005" s="101">
        <f>นครพนม!AK105</f>
        <v>287073.17000000004</v>
      </c>
      <c r="L1005" s="102">
        <f>นครพนม!AL105</f>
        <v>409012.52</v>
      </c>
      <c r="M1005" s="102">
        <f>นครพนม!AM105</f>
        <v>476730.03</v>
      </c>
      <c r="N1005" s="98"/>
      <c r="O1005" s="98"/>
      <c r="P1005" s="98"/>
      <c r="Q1005" s="90">
        <f t="shared" si="36"/>
        <v>-67717.510000000009</v>
      </c>
      <c r="R1005" s="91">
        <f t="shared" si="37"/>
        <v>211.15772844605061</v>
      </c>
    </row>
    <row r="1006" spans="1:18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1353</v>
      </c>
      <c r="H1006" s="99">
        <v>2642</v>
      </c>
      <c r="I1006" s="97">
        <v>2</v>
      </c>
      <c r="J1006" s="100">
        <f>นครพนม!F106</f>
        <v>27472.05</v>
      </c>
      <c r="K1006" s="101">
        <f>นครพนม!AK106</f>
        <v>84593.09</v>
      </c>
      <c r="L1006" s="102">
        <f>นครพนม!AL106</f>
        <v>288780</v>
      </c>
      <c r="M1006" s="102">
        <f>นครพนม!AM106</f>
        <v>403323.51</v>
      </c>
      <c r="N1006" s="98"/>
      <c r="O1006" s="98"/>
      <c r="P1006" s="98"/>
      <c r="Q1006" s="90">
        <f t="shared" si="36"/>
        <v>-114543.51000000001</v>
      </c>
      <c r="R1006" s="91">
        <f t="shared" si="37"/>
        <v>109.30355791067373</v>
      </c>
    </row>
    <row r="1007" spans="1:18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1354</v>
      </c>
      <c r="H1007" s="99">
        <v>2293</v>
      </c>
      <c r="I1007" s="97">
        <v>2</v>
      </c>
      <c r="J1007" s="100">
        <f>นครพนม!F107</f>
        <v>838460.74</v>
      </c>
      <c r="K1007" s="101">
        <f>นครพนม!AK107</f>
        <v>910475.25</v>
      </c>
      <c r="L1007" s="102">
        <f>นครพนม!AL107</f>
        <v>22776.74</v>
      </c>
      <c r="M1007" s="102">
        <f>นครพนม!AM107</f>
        <v>114785.61</v>
      </c>
      <c r="N1007" s="98"/>
      <c r="O1007" s="98"/>
      <c r="P1007" s="98"/>
      <c r="Q1007" s="90">
        <f t="shared" si="36"/>
        <v>-92008.87</v>
      </c>
      <c r="R1007" s="91">
        <f t="shared" si="37"/>
        <v>9.9331617967727883</v>
      </c>
    </row>
    <row r="1008" spans="1:18" s="109" customFormat="1" x14ac:dyDescent="0.7">
      <c r="A1008" s="103">
        <v>7</v>
      </c>
      <c r="B1008" s="104" t="s">
        <v>44</v>
      </c>
      <c r="C1008" s="104"/>
      <c r="D1008" s="104"/>
      <c r="E1008" s="194" t="s">
        <v>63</v>
      </c>
      <c r="F1008" s="194"/>
      <c r="G1008" s="194" t="s">
        <v>552</v>
      </c>
      <c r="H1008" s="110">
        <f>SUM(H988:H1007)</f>
        <v>48894</v>
      </c>
      <c r="I1008" s="103"/>
      <c r="J1008" s="106">
        <f>SUM(J988:J1007)</f>
        <v>4860706.45</v>
      </c>
      <c r="K1008" s="106">
        <f>SUM(K988:K1007)</f>
        <v>6374599.2699999996</v>
      </c>
      <c r="L1008" s="106">
        <f>SUM(L988:L1007)</f>
        <v>4589618.6900000004</v>
      </c>
      <c r="M1008" s="106">
        <f>SUM(M988:M1007)</f>
        <v>6280516.5500000017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-1690897.8600000013</v>
      </c>
      <c r="R1008" s="108">
        <f>L1008/H1008</f>
        <v>93.868750562441207</v>
      </c>
    </row>
    <row r="1009" spans="1:18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1355</v>
      </c>
      <c r="H1010" s="99">
        <v>2877</v>
      </c>
      <c r="I1010" s="97">
        <v>2</v>
      </c>
      <c r="J1010" s="100">
        <f>นครพนม!F108</f>
        <v>132640.54999999999</v>
      </c>
      <c r="K1010" s="101">
        <f>นครพนม!AK108</f>
        <v>181306.31</v>
      </c>
      <c r="L1010" s="102">
        <f>นครพนม!AL108</f>
        <v>273267.69</v>
      </c>
      <c r="M1010" s="102">
        <f>นครพนม!AM108</f>
        <v>330098.46000000002</v>
      </c>
      <c r="N1010" s="98"/>
      <c r="O1010" s="98"/>
      <c r="P1010" s="98"/>
      <c r="Q1010" s="90">
        <f t="shared" si="36"/>
        <v>-56830.770000000019</v>
      </c>
      <c r="R1010" s="91">
        <f t="shared" si="37"/>
        <v>94.983555787278419</v>
      </c>
    </row>
    <row r="1011" spans="1:18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1356</v>
      </c>
      <c r="H1011" s="99">
        <v>2927</v>
      </c>
      <c r="I1011" s="97">
        <v>2</v>
      </c>
      <c r="J1011" s="100">
        <f>นครพนม!F109</f>
        <v>538187.57999999996</v>
      </c>
      <c r="K1011" s="101">
        <f>นครพนม!AK109</f>
        <v>562658.92000000004</v>
      </c>
      <c r="L1011" s="102">
        <f>นครพนม!AL109</f>
        <v>195384.85</v>
      </c>
      <c r="M1011" s="102">
        <f>นครพนม!AM109</f>
        <v>266686.18</v>
      </c>
      <c r="N1011" s="98"/>
      <c r="O1011" s="98"/>
      <c r="P1011" s="98"/>
      <c r="Q1011" s="90">
        <f t="shared" si="36"/>
        <v>-71301.329999999987</v>
      </c>
      <c r="R1011" s="91">
        <f t="shared" si="37"/>
        <v>66.75259651520328</v>
      </c>
    </row>
    <row r="1012" spans="1:18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1357</v>
      </c>
      <c r="H1012" s="99">
        <v>4184</v>
      </c>
      <c r="I1012" s="97">
        <v>3</v>
      </c>
      <c r="J1012" s="100">
        <f>นครพนม!F110</f>
        <v>89302.26</v>
      </c>
      <c r="K1012" s="101">
        <f>นครพนม!AK110</f>
        <v>112379.68</v>
      </c>
      <c r="L1012" s="102">
        <f>นครพนม!AL110</f>
        <v>250231.91999999998</v>
      </c>
      <c r="M1012" s="102">
        <f>นครพนม!AM110</f>
        <v>327858.11</v>
      </c>
      <c r="N1012" s="98"/>
      <c r="O1012" s="98"/>
      <c r="P1012" s="98"/>
      <c r="Q1012" s="90">
        <f t="shared" si="36"/>
        <v>-77626.19</v>
      </c>
      <c r="R1012" s="91">
        <f t="shared" si="37"/>
        <v>59.806864244741867</v>
      </c>
    </row>
    <row r="1013" spans="1:18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1358</v>
      </c>
      <c r="H1013" s="99">
        <v>4677</v>
      </c>
      <c r="I1013" s="97">
        <v>4</v>
      </c>
      <c r="J1013" s="100">
        <f>นครพนม!F111</f>
        <v>177132.35</v>
      </c>
      <c r="K1013" s="101">
        <f>นครพนม!AK111</f>
        <v>329404.12</v>
      </c>
      <c r="L1013" s="102">
        <f>นครพนม!AL111</f>
        <v>332202.49</v>
      </c>
      <c r="M1013" s="102">
        <f>นครพนม!AM111</f>
        <v>511146.37</v>
      </c>
      <c r="N1013" s="98"/>
      <c r="O1013" s="98"/>
      <c r="P1013" s="98"/>
      <c r="Q1013" s="90">
        <f t="shared" si="36"/>
        <v>-178943.88</v>
      </c>
      <c r="R1013" s="91">
        <f t="shared" si="37"/>
        <v>71.028969424844988</v>
      </c>
    </row>
    <row r="1014" spans="1:18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1359</v>
      </c>
      <c r="H1014" s="99">
        <v>2227</v>
      </c>
      <c r="I1014" s="97">
        <v>2</v>
      </c>
      <c r="J1014" s="100">
        <f>นครพนม!F112</f>
        <v>260138.14</v>
      </c>
      <c r="K1014" s="101">
        <f>นครพนม!AK112</f>
        <v>293174.25</v>
      </c>
      <c r="L1014" s="102">
        <f>นครพนม!AL112</f>
        <v>249821.51</v>
      </c>
      <c r="M1014" s="102">
        <f>นครพนม!AM112</f>
        <v>274408.95</v>
      </c>
      <c r="N1014" s="98"/>
      <c r="O1014" s="98"/>
      <c r="P1014" s="98"/>
      <c r="Q1014" s="90">
        <f t="shared" si="36"/>
        <v>-24587.440000000002</v>
      </c>
      <c r="R1014" s="91">
        <f t="shared" si="37"/>
        <v>112.17849573417153</v>
      </c>
    </row>
    <row r="1015" spans="1:18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1360</v>
      </c>
      <c r="H1015" s="99">
        <v>815</v>
      </c>
      <c r="I1015" s="97">
        <v>1</v>
      </c>
      <c r="J1015" s="100">
        <f>นครพนม!F113</f>
        <v>277046.09000000003</v>
      </c>
      <c r="K1015" s="101">
        <f>นครพนม!AK113</f>
        <v>292197.7</v>
      </c>
      <c r="L1015" s="102">
        <f>นครพนม!AL113</f>
        <v>206749.58000000002</v>
      </c>
      <c r="M1015" s="102">
        <f>นครพนม!AM113</f>
        <v>236012.34</v>
      </c>
      <c r="N1015" s="98"/>
      <c r="O1015" s="98"/>
      <c r="P1015" s="98"/>
      <c r="Q1015" s="90">
        <f t="shared" si="36"/>
        <v>-29262.75999999998</v>
      </c>
      <c r="R1015" s="91">
        <f t="shared" si="37"/>
        <v>253.68046625766874</v>
      </c>
    </row>
    <row r="1016" spans="1:18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1361</v>
      </c>
      <c r="H1016" s="99">
        <v>3601</v>
      </c>
      <c r="I1016" s="97">
        <v>3</v>
      </c>
      <c r="J1016" s="100">
        <f>นครพนม!F114</f>
        <v>44414.41</v>
      </c>
      <c r="K1016" s="101">
        <f>นครพนม!AK114</f>
        <v>417033.93</v>
      </c>
      <c r="L1016" s="102">
        <f>นครพนม!AL114</f>
        <v>361836.06</v>
      </c>
      <c r="M1016" s="102">
        <f>นครพนม!AM114</f>
        <v>290406.34000000003</v>
      </c>
      <c r="N1016" s="98"/>
      <c r="O1016" s="98"/>
      <c r="P1016" s="98"/>
      <c r="Q1016" s="90">
        <f t="shared" si="36"/>
        <v>71429.719999999972</v>
      </c>
      <c r="R1016" s="91">
        <f t="shared" si="37"/>
        <v>100.48210497084143</v>
      </c>
    </row>
    <row r="1017" spans="1:18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1362</v>
      </c>
      <c r="H1017" s="99">
        <v>2371</v>
      </c>
      <c r="I1017" s="97">
        <v>2</v>
      </c>
      <c r="J1017" s="100">
        <f>นครพนม!F115</f>
        <v>197697.64</v>
      </c>
      <c r="K1017" s="101">
        <f>นครพนม!AK115</f>
        <v>239840.81</v>
      </c>
      <c r="L1017" s="102">
        <f>นครพนม!AL115</f>
        <v>232500.64</v>
      </c>
      <c r="M1017" s="102">
        <f>นครพนม!AM115</f>
        <v>353883</v>
      </c>
      <c r="N1017" s="98"/>
      <c r="O1017" s="98"/>
      <c r="P1017" s="98"/>
      <c r="Q1017" s="90">
        <f t="shared" si="36"/>
        <v>-121382.35999999999</v>
      </c>
      <c r="R1017" s="91">
        <f t="shared" si="37"/>
        <v>98.060160269928303</v>
      </c>
    </row>
    <row r="1018" spans="1:18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1363</v>
      </c>
      <c r="H1018" s="99">
        <v>1293</v>
      </c>
      <c r="I1018" s="97">
        <v>1</v>
      </c>
      <c r="J1018" s="100">
        <f>นครพนม!F116</f>
        <v>245748.7</v>
      </c>
      <c r="K1018" s="101">
        <f>นครพนม!AK116</f>
        <v>280712.62</v>
      </c>
      <c r="L1018" s="102">
        <f>นครพนม!AL116</f>
        <v>197560.40999999997</v>
      </c>
      <c r="M1018" s="102">
        <f>นครพนม!AM116</f>
        <v>274999.90000000002</v>
      </c>
      <c r="N1018" s="98"/>
      <c r="O1018" s="98"/>
      <c r="P1018" s="98"/>
      <c r="Q1018" s="90">
        <f t="shared" si="36"/>
        <v>-77439.490000000049</v>
      </c>
      <c r="R1018" s="91">
        <f t="shared" si="37"/>
        <v>152.79227378190254</v>
      </c>
    </row>
    <row r="1019" spans="1:18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1364</v>
      </c>
      <c r="H1019" s="99">
        <v>3237</v>
      </c>
      <c r="I1019" s="97">
        <v>3</v>
      </c>
      <c r="J1019" s="100">
        <f>นครพนม!F117</f>
        <v>267094.93</v>
      </c>
      <c r="K1019" s="101">
        <f>นครพนม!AK117</f>
        <v>317543</v>
      </c>
      <c r="L1019" s="102">
        <f>นครพนม!AL117</f>
        <v>341265.32</v>
      </c>
      <c r="M1019" s="102">
        <f>นครพนม!AM117</f>
        <v>523767.64999999997</v>
      </c>
      <c r="N1019" s="98"/>
      <c r="O1019" s="98"/>
      <c r="P1019" s="98"/>
      <c r="Q1019" s="90">
        <f t="shared" si="36"/>
        <v>-182502.32999999996</v>
      </c>
      <c r="R1019" s="91">
        <f t="shared" si="37"/>
        <v>105.42641952425085</v>
      </c>
    </row>
    <row r="1020" spans="1:18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1365</v>
      </c>
      <c r="H1020" s="99">
        <v>1500</v>
      </c>
      <c r="I1020" s="97">
        <v>1</v>
      </c>
      <c r="J1020" s="100">
        <f>นครพนม!F118</f>
        <v>121460.58</v>
      </c>
      <c r="K1020" s="101">
        <f>นครพนม!AK118</f>
        <v>150805.16</v>
      </c>
      <c r="L1020" s="102">
        <f>นครพนม!AL118</f>
        <v>203919.46000000002</v>
      </c>
      <c r="M1020" s="102">
        <f>นครพนม!AM118</f>
        <v>285422.34999999998</v>
      </c>
      <c r="N1020" s="98"/>
      <c r="O1020" s="98"/>
      <c r="P1020" s="98"/>
      <c r="Q1020" s="90">
        <f t="shared" si="36"/>
        <v>-81502.889999999956</v>
      </c>
      <c r="R1020" s="91">
        <f t="shared" si="37"/>
        <v>135.94630666666669</v>
      </c>
    </row>
    <row r="1021" spans="1:18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1366</v>
      </c>
      <c r="H1021" s="99">
        <v>2077</v>
      </c>
      <c r="I1021" s="97">
        <v>2</v>
      </c>
      <c r="J1021" s="100">
        <f>นครพนม!F119</f>
        <v>20992.71</v>
      </c>
      <c r="K1021" s="101">
        <f>นครพนม!AK119</f>
        <v>47857.68</v>
      </c>
      <c r="L1021" s="102">
        <f>นครพนม!AL119</f>
        <v>179477.19</v>
      </c>
      <c r="M1021" s="102">
        <f>นครพนม!AM119</f>
        <v>246804.05</v>
      </c>
      <c r="N1021" s="98"/>
      <c r="O1021" s="98"/>
      <c r="P1021" s="98"/>
      <c r="Q1021" s="90">
        <f t="shared" si="36"/>
        <v>-67326.859999999986</v>
      </c>
      <c r="R1021" s="91">
        <f t="shared" si="37"/>
        <v>86.411742898411177</v>
      </c>
    </row>
    <row r="1022" spans="1:18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1367</v>
      </c>
      <c r="H1022" s="99">
        <v>2981</v>
      </c>
      <c r="I1022" s="97">
        <v>2</v>
      </c>
      <c r="J1022" s="100">
        <f>นครพนม!F120</f>
        <v>157636.24</v>
      </c>
      <c r="K1022" s="101">
        <f>นครพนม!AK120</f>
        <v>182020.55</v>
      </c>
      <c r="L1022" s="102">
        <f>นครพนม!AL120</f>
        <v>239640.53</v>
      </c>
      <c r="M1022" s="102">
        <f>นครพนม!AM120</f>
        <v>322483.39999999997</v>
      </c>
      <c r="N1022" s="98"/>
      <c r="O1022" s="98"/>
      <c r="P1022" s="98"/>
      <c r="Q1022" s="90">
        <f t="shared" si="36"/>
        <v>-82842.869999999966</v>
      </c>
      <c r="R1022" s="91">
        <f t="shared" si="37"/>
        <v>80.389308956725927</v>
      </c>
    </row>
    <row r="1023" spans="1:18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1368</v>
      </c>
      <c r="H1023" s="99">
        <v>2573</v>
      </c>
      <c r="I1023" s="97">
        <v>2</v>
      </c>
      <c r="J1023" s="100">
        <f>นครพนม!F121</f>
        <v>204543.23</v>
      </c>
      <c r="K1023" s="101">
        <f>นครพนม!AK121</f>
        <v>-2098.5799999999872</v>
      </c>
      <c r="L1023" s="102">
        <f>นครพนม!AL121</f>
        <v>243297.68</v>
      </c>
      <c r="M1023" s="102">
        <f>นครพนม!AM121</f>
        <v>355919.5</v>
      </c>
      <c r="N1023" s="98"/>
      <c r="O1023" s="98"/>
      <c r="P1023" s="98"/>
      <c r="Q1023" s="90">
        <f t="shared" si="36"/>
        <v>-112621.82</v>
      </c>
      <c r="R1023" s="91">
        <f t="shared" si="37"/>
        <v>94.557979012825498</v>
      </c>
    </row>
    <row r="1024" spans="1:18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1369</v>
      </c>
      <c r="H1024" s="99">
        <v>1978</v>
      </c>
      <c r="I1024" s="97">
        <v>2</v>
      </c>
      <c r="J1024" s="100">
        <f>นครพนม!F122</f>
        <v>67965.16</v>
      </c>
      <c r="K1024" s="101">
        <f>นครพนม!AK122</f>
        <v>319337.28000000003</v>
      </c>
      <c r="L1024" s="102">
        <f>นครพนม!AL122</f>
        <v>219823.89</v>
      </c>
      <c r="M1024" s="102">
        <f>นครพนม!AM122</f>
        <v>196624.91</v>
      </c>
      <c r="N1024" s="98"/>
      <c r="O1024" s="98"/>
      <c r="P1024" s="98"/>
      <c r="Q1024" s="90">
        <f t="shared" si="36"/>
        <v>23198.98000000001</v>
      </c>
      <c r="R1024" s="91">
        <f t="shared" si="37"/>
        <v>111.1344236602629</v>
      </c>
    </row>
    <row r="1025" spans="1:18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1370</v>
      </c>
      <c r="H1025" s="99">
        <v>2350</v>
      </c>
      <c r="I1025" s="97">
        <v>2</v>
      </c>
      <c r="J1025" s="100">
        <f>นครพนม!F123</f>
        <v>402802.19</v>
      </c>
      <c r="K1025" s="101">
        <f>นครพนม!AK123</f>
        <v>453658.57</v>
      </c>
      <c r="L1025" s="102">
        <f>นครพนม!AL123</f>
        <v>515529.32</v>
      </c>
      <c r="M1025" s="102">
        <f>นครพนม!AM123</f>
        <v>295580.90999999997</v>
      </c>
      <c r="N1025" s="98"/>
      <c r="O1025" s="98"/>
      <c r="P1025" s="98"/>
      <c r="Q1025" s="90">
        <f t="shared" si="36"/>
        <v>219948.41000000003</v>
      </c>
      <c r="R1025" s="91">
        <f t="shared" si="37"/>
        <v>219.37417872340427</v>
      </c>
    </row>
    <row r="1026" spans="1:18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1371</v>
      </c>
      <c r="H1026" s="99">
        <v>1698</v>
      </c>
      <c r="I1026" s="97">
        <v>2</v>
      </c>
      <c r="J1026" s="100">
        <f>นครพนม!F124</f>
        <v>114433.82</v>
      </c>
      <c r="K1026" s="101">
        <f>นครพนม!AK124</f>
        <v>416724.4</v>
      </c>
      <c r="L1026" s="102">
        <f>นครพนม!AL124</f>
        <v>55919.69</v>
      </c>
      <c r="M1026" s="102">
        <f>นครพนม!AM124</f>
        <v>108508.25</v>
      </c>
      <c r="N1026" s="98"/>
      <c r="O1026" s="98"/>
      <c r="P1026" s="98"/>
      <c r="Q1026" s="90">
        <f t="shared" si="36"/>
        <v>-52588.56</v>
      </c>
      <c r="R1026" s="91">
        <f t="shared" si="37"/>
        <v>32.932679623085988</v>
      </c>
    </row>
    <row r="1027" spans="1:18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1372</v>
      </c>
      <c r="H1027" s="99">
        <v>2110</v>
      </c>
      <c r="I1027" s="97">
        <v>2</v>
      </c>
      <c r="J1027" s="100">
        <f>นครพนม!F125</f>
        <v>124194.54</v>
      </c>
      <c r="K1027" s="101">
        <f>นครพนม!AK125</f>
        <v>164853.15999999997</v>
      </c>
      <c r="L1027" s="102">
        <f>นครพนม!AL125</f>
        <v>204846.18000000002</v>
      </c>
      <c r="M1027" s="102">
        <f>นครพนม!AM125</f>
        <v>309946.23000000004</v>
      </c>
      <c r="N1027" s="98"/>
      <c r="O1027" s="98"/>
      <c r="P1027" s="98"/>
      <c r="Q1027" s="90">
        <f t="shared" si="36"/>
        <v>-105100.05000000002</v>
      </c>
      <c r="R1027" s="91">
        <f t="shared" si="37"/>
        <v>97.083497630331763</v>
      </c>
    </row>
    <row r="1028" spans="1:18" s="109" customFormat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3443431.1199999996</v>
      </c>
      <c r="K1028" s="141">
        <f>SUM(K1009:K1027)</f>
        <v>4759409.5599999996</v>
      </c>
      <c r="L1028" s="106">
        <f>SUM(L1009:L1027)</f>
        <v>4503274.41</v>
      </c>
      <c r="M1028" s="106">
        <f>SUM(M1009:M1027)</f>
        <v>5510556.9000000004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-1007282.4900000002</v>
      </c>
      <c r="R1028" s="108">
        <f>L1028/H1028</f>
        <v>99.025297079778355</v>
      </c>
    </row>
    <row r="1029" spans="1:18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1373</v>
      </c>
      <c r="H1030" s="99">
        <v>3653</v>
      </c>
      <c r="I1030" s="97">
        <v>3</v>
      </c>
      <c r="J1030" s="100">
        <f>นครพนม!F126</f>
        <v>399214.37</v>
      </c>
      <c r="K1030" s="101">
        <f>นครพนม!AK126</f>
        <v>606730.01</v>
      </c>
      <c r="L1030" s="102">
        <f>นครพนม!AL126</f>
        <v>463796.24</v>
      </c>
      <c r="M1030" s="102">
        <f>นครพนม!AM126</f>
        <v>454501.62999999995</v>
      </c>
      <c r="N1030" s="98"/>
      <c r="O1030" s="98"/>
      <c r="P1030" s="98"/>
      <c r="Q1030" s="90">
        <f t="shared" ref="Q1030:Q1067" si="38">L1030-M1030</f>
        <v>9294.6100000000442</v>
      </c>
      <c r="R1030" s="91">
        <f t="shared" ref="R1030:R1068" si="39">L1030/H1030</f>
        <v>126.96310977278948</v>
      </c>
    </row>
    <row r="1031" spans="1:18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1374</v>
      </c>
      <c r="H1031" s="99">
        <v>1433</v>
      </c>
      <c r="I1031" s="97">
        <v>1</v>
      </c>
      <c r="J1031" s="100">
        <f>นครพนม!F127</f>
        <v>290798.28000000003</v>
      </c>
      <c r="K1031" s="101">
        <f>นครพนม!AK127</f>
        <v>415524.29000000004</v>
      </c>
      <c r="L1031" s="102">
        <f>นครพนม!AL127</f>
        <v>332701.15000000002</v>
      </c>
      <c r="M1031" s="102">
        <f>นครพนม!AM127</f>
        <v>276704.62</v>
      </c>
      <c r="N1031" s="98"/>
      <c r="O1031" s="98"/>
      <c r="P1031" s="98"/>
      <c r="Q1031" s="90">
        <f t="shared" si="38"/>
        <v>55996.530000000028</v>
      </c>
      <c r="R1031" s="91">
        <f t="shared" si="39"/>
        <v>232.17107466852758</v>
      </c>
    </row>
    <row r="1032" spans="1:18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1375</v>
      </c>
      <c r="H1032" s="99">
        <v>2145</v>
      </c>
      <c r="I1032" s="97">
        <v>2</v>
      </c>
      <c r="J1032" s="100">
        <f>นครพนม!F128</f>
        <v>503258.85</v>
      </c>
      <c r="K1032" s="101">
        <f>นครพนม!AK128</f>
        <v>813567.77</v>
      </c>
      <c r="L1032" s="102">
        <f>นครพนม!AL128</f>
        <v>482161.77</v>
      </c>
      <c r="M1032" s="102">
        <f>นครพนม!AM128</f>
        <v>453547.68</v>
      </c>
      <c r="N1032" s="98"/>
      <c r="O1032" s="98"/>
      <c r="P1032" s="98"/>
      <c r="Q1032" s="90">
        <f t="shared" si="38"/>
        <v>28614.090000000026</v>
      </c>
      <c r="R1032" s="91">
        <f t="shared" si="39"/>
        <v>224.78404195804197</v>
      </c>
    </row>
    <row r="1033" spans="1:18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1376</v>
      </c>
      <c r="H1033" s="99">
        <v>2238</v>
      </c>
      <c r="I1033" s="97">
        <v>2</v>
      </c>
      <c r="J1033" s="100">
        <f>นครพนม!F129</f>
        <v>250325.71</v>
      </c>
      <c r="K1033" s="101">
        <f>นครพนม!AK129</f>
        <v>290576.45</v>
      </c>
      <c r="L1033" s="102">
        <f>นครพนม!AL129</f>
        <v>382936.06</v>
      </c>
      <c r="M1033" s="102">
        <f>นครพนม!AM129</f>
        <v>326042.90999999997</v>
      </c>
      <c r="N1033" s="98"/>
      <c r="O1033" s="98"/>
      <c r="P1033" s="98"/>
      <c r="Q1033" s="90">
        <f t="shared" si="38"/>
        <v>56893.150000000023</v>
      </c>
      <c r="R1033" s="91">
        <f t="shared" si="39"/>
        <v>171.10637176050045</v>
      </c>
    </row>
    <row r="1034" spans="1:18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1377</v>
      </c>
      <c r="H1034" s="99">
        <v>2480</v>
      </c>
      <c r="I1034" s="97">
        <v>2</v>
      </c>
      <c r="J1034" s="100">
        <f>นครพนม!F130</f>
        <v>323879.37</v>
      </c>
      <c r="K1034" s="101">
        <f>นครพนม!AK130</f>
        <v>404124.70999999996</v>
      </c>
      <c r="L1034" s="102">
        <f>นครพนม!AL130</f>
        <v>72818.36</v>
      </c>
      <c r="M1034" s="102">
        <f>นครพนม!AM130</f>
        <v>120332.9</v>
      </c>
      <c r="N1034" s="98"/>
      <c r="O1034" s="98"/>
      <c r="P1034" s="98"/>
      <c r="Q1034" s="90">
        <f t="shared" si="38"/>
        <v>-47514.539999999994</v>
      </c>
      <c r="R1034" s="91">
        <f t="shared" si="39"/>
        <v>29.362241935483873</v>
      </c>
    </row>
    <row r="1035" spans="1:18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1378</v>
      </c>
      <c r="H1035" s="99">
        <v>3442</v>
      </c>
      <c r="I1035" s="97">
        <v>3</v>
      </c>
      <c r="J1035" s="100">
        <f>นครพนม!F131</f>
        <v>597513.77</v>
      </c>
      <c r="K1035" s="101">
        <f>นครพนม!AK131</f>
        <v>701999.57000000007</v>
      </c>
      <c r="L1035" s="102">
        <f>นครพนม!AL131</f>
        <v>572740</v>
      </c>
      <c r="M1035" s="102">
        <f>นครพนม!AM131</f>
        <v>436327.68999999994</v>
      </c>
      <c r="N1035" s="98"/>
      <c r="O1035" s="98"/>
      <c r="P1035" s="98"/>
      <c r="Q1035" s="90">
        <f t="shared" si="38"/>
        <v>136412.31000000006</v>
      </c>
      <c r="R1035" s="91">
        <f t="shared" si="39"/>
        <v>166.39744334689135</v>
      </c>
    </row>
    <row r="1036" spans="1:18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1379</v>
      </c>
      <c r="H1036" s="99">
        <v>3463</v>
      </c>
      <c r="I1036" s="97">
        <v>3</v>
      </c>
      <c r="J1036" s="100">
        <f>นครพนม!F132</f>
        <v>628606.47</v>
      </c>
      <c r="K1036" s="101">
        <f>นครพนม!AK132</f>
        <v>630949.5</v>
      </c>
      <c r="L1036" s="102">
        <f>นครพนม!AL132</f>
        <v>542343.80000000005</v>
      </c>
      <c r="M1036" s="102">
        <f>นครพนม!AM132</f>
        <v>477742.97000000003</v>
      </c>
      <c r="N1036" s="98"/>
      <c r="O1036" s="98"/>
      <c r="P1036" s="98"/>
      <c r="Q1036" s="90">
        <f t="shared" si="38"/>
        <v>64600.830000000016</v>
      </c>
      <c r="R1036" s="91">
        <f t="shared" si="39"/>
        <v>156.61097314467227</v>
      </c>
    </row>
    <row r="1037" spans="1:18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1380</v>
      </c>
      <c r="H1037" s="99">
        <v>3634</v>
      </c>
      <c r="I1037" s="97">
        <v>3</v>
      </c>
      <c r="J1037" s="100">
        <f>นครพนม!F133</f>
        <v>487664.58</v>
      </c>
      <c r="K1037" s="101">
        <f>นครพนม!AK133</f>
        <v>703394.03</v>
      </c>
      <c r="L1037" s="102">
        <f>นครพนม!AL133</f>
        <v>421275.01</v>
      </c>
      <c r="M1037" s="102">
        <f>นครพนม!AM133</f>
        <v>440207.99</v>
      </c>
      <c r="N1037" s="98"/>
      <c r="O1037" s="98"/>
      <c r="P1037" s="98"/>
      <c r="Q1037" s="90">
        <f t="shared" si="38"/>
        <v>-18932.979999999981</v>
      </c>
      <c r="R1037" s="91">
        <f t="shared" si="39"/>
        <v>115.9259796367639</v>
      </c>
    </row>
    <row r="1038" spans="1:18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1381</v>
      </c>
      <c r="H1038" s="99">
        <v>4283</v>
      </c>
      <c r="I1038" s="97">
        <v>3</v>
      </c>
      <c r="J1038" s="100">
        <f>นครพนม!F134</f>
        <v>369958.06</v>
      </c>
      <c r="K1038" s="101">
        <f>นครพนม!AK134</f>
        <v>543456.54</v>
      </c>
      <c r="L1038" s="102">
        <f>นครพนม!AL134</f>
        <v>353750.55</v>
      </c>
      <c r="M1038" s="102">
        <f>นครพนม!AM134</f>
        <v>449599.57000000007</v>
      </c>
      <c r="N1038" s="98"/>
      <c r="O1038" s="98"/>
      <c r="P1038" s="98"/>
      <c r="Q1038" s="90">
        <f t="shared" si="38"/>
        <v>-95849.020000000077</v>
      </c>
      <c r="R1038" s="91">
        <f t="shared" si="39"/>
        <v>82.594104599579737</v>
      </c>
    </row>
    <row r="1039" spans="1:18" s="109" customFormat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3851219.4600000004</v>
      </c>
      <c r="K1039" s="106">
        <f>SUM(K1029:K1038)</f>
        <v>5110322.87</v>
      </c>
      <c r="L1039" s="106">
        <f>SUM(L1029:L1038)</f>
        <v>3624522.9399999995</v>
      </c>
      <c r="M1039" s="106">
        <f>SUM(M1029:M1038)</f>
        <v>3435007.96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189514.97999999952</v>
      </c>
      <c r="R1039" s="108">
        <f>L1039/H1039</f>
        <v>135.38989727690409</v>
      </c>
    </row>
    <row r="1040" spans="1:18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1382</v>
      </c>
      <c r="H1041" s="99">
        <v>2029</v>
      </c>
      <c r="I1041" s="97">
        <v>2</v>
      </c>
      <c r="J1041" s="100">
        <f>นครพนม!F135</f>
        <v>156215.35999999999</v>
      </c>
      <c r="K1041" s="101">
        <f>นครพนม!AK135</f>
        <v>282996.19999999995</v>
      </c>
      <c r="L1041" s="102">
        <f>นครพนม!AL135</f>
        <v>258438.85</v>
      </c>
      <c r="M1041" s="102">
        <f>นครพนม!AM135</f>
        <v>326507.53000000003</v>
      </c>
      <c r="N1041" s="98"/>
      <c r="O1041" s="98"/>
      <c r="P1041" s="98"/>
      <c r="R1041" s="91">
        <f t="shared" si="39"/>
        <v>127.37252341054707</v>
      </c>
    </row>
    <row r="1042" spans="1:18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1383</v>
      </c>
      <c r="H1042" s="99">
        <v>3205</v>
      </c>
      <c r="I1042" s="97">
        <v>3</v>
      </c>
      <c r="J1042" s="100">
        <f>นครพนม!F136</f>
        <v>111862.17</v>
      </c>
      <c r="K1042" s="101">
        <f>นครพนม!AK136</f>
        <v>848433.39999999991</v>
      </c>
      <c r="L1042" s="102">
        <f>นครพนม!AL136</f>
        <v>206836.69</v>
      </c>
      <c r="M1042" s="102">
        <f>นครพนม!AM136</f>
        <v>295277.89</v>
      </c>
      <c r="N1042" s="98"/>
      <c r="O1042" s="98"/>
      <c r="P1042" s="98"/>
      <c r="Q1042" s="90">
        <f t="shared" si="38"/>
        <v>-88441.200000000012</v>
      </c>
      <c r="R1042" s="91">
        <f t="shared" si="39"/>
        <v>64.535628705148213</v>
      </c>
    </row>
    <row r="1043" spans="1:18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1384</v>
      </c>
      <c r="H1043" s="99">
        <v>1268</v>
      </c>
      <c r="I1043" s="97">
        <v>1</v>
      </c>
      <c r="J1043" s="100">
        <f>นครพนม!F137</f>
        <v>310566.78999999998</v>
      </c>
      <c r="K1043" s="101">
        <f>นครพนม!AK137</f>
        <v>520449.68</v>
      </c>
      <c r="L1043" s="102">
        <f>นครพนม!AL137</f>
        <v>2964.72</v>
      </c>
      <c r="M1043" s="102">
        <f>นครพนม!AM137</f>
        <v>63457.59</v>
      </c>
      <c r="N1043" s="98"/>
      <c r="O1043" s="98"/>
      <c r="P1043" s="98"/>
      <c r="Q1043" s="90">
        <f t="shared" si="38"/>
        <v>-60492.869999999995</v>
      </c>
      <c r="R1043" s="91">
        <f t="shared" si="39"/>
        <v>2.3381072555205047</v>
      </c>
    </row>
    <row r="1044" spans="1:18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1385</v>
      </c>
      <c r="H1044" s="99">
        <v>2239</v>
      </c>
      <c r="I1044" s="97">
        <v>2</v>
      </c>
      <c r="J1044" s="100">
        <f>นครพนม!F138</f>
        <v>93040.82</v>
      </c>
      <c r="K1044" s="101">
        <f>นครพนม!AK138</f>
        <v>643061.21</v>
      </c>
      <c r="L1044" s="102">
        <f>นครพนม!AL138</f>
        <v>27701.68</v>
      </c>
      <c r="M1044" s="102">
        <f>นครพนม!AM138</f>
        <v>78050.89</v>
      </c>
      <c r="N1044" s="98"/>
      <c r="O1044" s="98"/>
      <c r="P1044" s="98"/>
      <c r="Q1044" s="90">
        <f t="shared" si="38"/>
        <v>-50349.21</v>
      </c>
      <c r="R1044" s="91">
        <f t="shared" si="39"/>
        <v>12.372344796784279</v>
      </c>
    </row>
    <row r="1045" spans="1:18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1386</v>
      </c>
      <c r="H1045" s="99">
        <v>4836</v>
      </c>
      <c r="I1045" s="97">
        <v>4</v>
      </c>
      <c r="J1045" s="100">
        <f>นครพนม!F139</f>
        <v>517361.27</v>
      </c>
      <c r="K1045" s="101">
        <f>นครพนม!AK139</f>
        <v>928494.82</v>
      </c>
      <c r="L1045" s="102">
        <f>นครพนม!AL139</f>
        <v>370791.89</v>
      </c>
      <c r="M1045" s="102">
        <f>นครพนม!AM139</f>
        <v>370130.82999999996</v>
      </c>
      <c r="N1045" s="98"/>
      <c r="O1045" s="98"/>
      <c r="P1045" s="98"/>
      <c r="Q1045" s="90">
        <f t="shared" si="38"/>
        <v>661.06000000005588</v>
      </c>
      <c r="R1045" s="91">
        <f t="shared" si="39"/>
        <v>76.673260959470639</v>
      </c>
    </row>
    <row r="1046" spans="1:18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1387</v>
      </c>
      <c r="H1046" s="99">
        <v>4185</v>
      </c>
      <c r="I1046" s="97">
        <v>3</v>
      </c>
      <c r="J1046" s="100">
        <f>นครพนม!F140</f>
        <v>173035.97</v>
      </c>
      <c r="K1046" s="101">
        <f>นครพนม!AK140</f>
        <v>729315.23</v>
      </c>
      <c r="L1046" s="102">
        <f>นครพนม!AL140</f>
        <v>73284.259999999995</v>
      </c>
      <c r="M1046" s="102">
        <f>นครพนม!AM140</f>
        <v>47995.75</v>
      </c>
      <c r="N1046" s="98"/>
      <c r="O1046" s="98"/>
      <c r="P1046" s="98"/>
      <c r="Q1046" s="90">
        <f t="shared" si="38"/>
        <v>25288.509999999995</v>
      </c>
      <c r="R1046" s="91">
        <f t="shared" si="39"/>
        <v>17.51117323775388</v>
      </c>
    </row>
    <row r="1047" spans="1:18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1388</v>
      </c>
      <c r="H1047" s="99">
        <v>4152</v>
      </c>
      <c r="I1047" s="97">
        <v>3</v>
      </c>
      <c r="J1047" s="100">
        <f>นครพนม!F141</f>
        <v>370469.38</v>
      </c>
      <c r="K1047" s="101">
        <f>นครพนม!AK141</f>
        <v>1170642.08</v>
      </c>
      <c r="L1047" s="102">
        <f>นครพนม!AL141</f>
        <v>209299.55</v>
      </c>
      <c r="M1047" s="102">
        <f>นครพนม!AM141</f>
        <v>257526.42</v>
      </c>
      <c r="N1047" s="98"/>
      <c r="O1047" s="98"/>
      <c r="P1047" s="98"/>
      <c r="Q1047" s="90">
        <f t="shared" si="38"/>
        <v>-48226.870000000024</v>
      </c>
      <c r="R1047" s="91">
        <f t="shared" si="39"/>
        <v>50.409332851637764</v>
      </c>
    </row>
    <row r="1048" spans="1:18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1389</v>
      </c>
      <c r="H1048" s="99">
        <v>2523</v>
      </c>
      <c r="I1048" s="97">
        <v>2</v>
      </c>
      <c r="J1048" s="100">
        <f>นครพนม!F142</f>
        <v>191350.92</v>
      </c>
      <c r="K1048" s="100">
        <f>นครพนม!AK142</f>
        <v>255100.76</v>
      </c>
      <c r="L1048" s="102">
        <f>นครพนม!AL142</f>
        <v>340428.6</v>
      </c>
      <c r="M1048" s="102">
        <f>นครพนม!AM142</f>
        <v>456999.73</v>
      </c>
      <c r="N1048" s="98"/>
      <c r="O1048" s="98"/>
      <c r="P1048" s="98"/>
      <c r="Q1048" s="90">
        <f t="shared" si="38"/>
        <v>-116571.13</v>
      </c>
      <c r="R1048" s="91">
        <f t="shared" si="39"/>
        <v>134.93008323424493</v>
      </c>
    </row>
    <row r="1049" spans="1:18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1390</v>
      </c>
      <c r="H1049" s="99">
        <v>3309</v>
      </c>
      <c r="I1049" s="97">
        <v>3</v>
      </c>
      <c r="J1049" s="100">
        <f>นครพนม!F143</f>
        <v>314154.51</v>
      </c>
      <c r="K1049" s="100">
        <f>นครพนม!AK143</f>
        <v>321443.97000000003</v>
      </c>
      <c r="L1049" s="102">
        <f>นครพนม!AL143</f>
        <v>271236.84999999998</v>
      </c>
      <c r="M1049" s="102">
        <f>นครพนม!AM143</f>
        <v>428206.17</v>
      </c>
      <c r="N1049" s="98"/>
      <c r="O1049" s="98"/>
      <c r="P1049" s="98"/>
      <c r="Q1049" s="90">
        <f t="shared" si="38"/>
        <v>-156969.32</v>
      </c>
      <c r="R1049" s="91">
        <f t="shared" si="39"/>
        <v>81.969431852523414</v>
      </c>
    </row>
    <row r="1050" spans="1:18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1391</v>
      </c>
      <c r="H1050" s="99">
        <v>3484</v>
      </c>
      <c r="I1050" s="97">
        <v>3</v>
      </c>
      <c r="J1050" s="100">
        <f>นครพนม!F144</f>
        <v>191858.96</v>
      </c>
      <c r="K1050" s="101">
        <f>นครพนม!AK144</f>
        <v>334394.46999999997</v>
      </c>
      <c r="L1050" s="102">
        <f>นครพนม!AL144</f>
        <v>69938.53</v>
      </c>
      <c r="M1050" s="102">
        <f>นครพนม!AM144</f>
        <v>209556.1</v>
      </c>
      <c r="N1050" s="98"/>
      <c r="O1050" s="98"/>
      <c r="P1050" s="98"/>
      <c r="Q1050" s="90">
        <f t="shared" si="38"/>
        <v>-139617.57</v>
      </c>
      <c r="R1050" s="91">
        <f t="shared" si="39"/>
        <v>20.074204936854191</v>
      </c>
    </row>
    <row r="1051" spans="1:18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1392</v>
      </c>
      <c r="H1051" s="99">
        <v>3542</v>
      </c>
      <c r="I1051" s="97">
        <v>3</v>
      </c>
      <c r="J1051" s="100">
        <f>นครพนม!F145</f>
        <v>698669.25</v>
      </c>
      <c r="K1051" s="101">
        <f>นครพนม!AK145</f>
        <v>759599.96000000008</v>
      </c>
      <c r="L1051" s="102">
        <f>นครพนม!AL145</f>
        <v>167509.13</v>
      </c>
      <c r="M1051" s="102">
        <f>นครพนม!AM145</f>
        <v>180472.49</v>
      </c>
      <c r="N1051" s="98"/>
      <c r="O1051" s="98"/>
      <c r="P1051" s="98"/>
      <c r="Q1051" s="90">
        <f t="shared" si="38"/>
        <v>-12963.359999999986</v>
      </c>
      <c r="R1051" s="91">
        <f t="shared" si="39"/>
        <v>47.292244494635803</v>
      </c>
    </row>
    <row r="1052" spans="1:18" s="109" customFormat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3128585.3999999994</v>
      </c>
      <c r="K1052" s="141">
        <f>SUM(K1040:K1051)</f>
        <v>6793931.7799999984</v>
      </c>
      <c r="L1052" s="106">
        <f>SUM(L1040:L1051)</f>
        <v>1998430.7500000005</v>
      </c>
      <c r="M1052" s="106">
        <f>SUM(M1040:M1051)</f>
        <v>2714181.3899999997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-715750.6399999992</v>
      </c>
      <c r="R1052" s="108">
        <f>L1052/H1052</f>
        <v>57.472413148510306</v>
      </c>
    </row>
    <row r="1053" spans="1:18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1393</v>
      </c>
      <c r="H1054" s="99">
        <v>2245</v>
      </c>
      <c r="I1054" s="97">
        <v>2</v>
      </c>
      <c r="J1054" s="100">
        <f>นครพนม!F146</f>
        <v>285917.77</v>
      </c>
      <c r="K1054" s="101">
        <f>นครพนม!AK146</f>
        <v>682721.55</v>
      </c>
      <c r="L1054" s="102">
        <f>นครพนม!AL146</f>
        <v>367642.58999999997</v>
      </c>
      <c r="M1054" s="102">
        <f>นครพนม!AM146</f>
        <v>300537.92000000004</v>
      </c>
      <c r="N1054" s="98"/>
      <c r="O1054" s="98"/>
      <c r="P1054" s="98"/>
      <c r="Q1054" s="90">
        <f t="shared" si="38"/>
        <v>67104.669999999925</v>
      </c>
      <c r="R1054" s="91">
        <f t="shared" si="39"/>
        <v>163.76061915367481</v>
      </c>
    </row>
    <row r="1055" spans="1:18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1394</v>
      </c>
      <c r="H1055" s="99">
        <v>3530</v>
      </c>
      <c r="I1055" s="97">
        <v>3</v>
      </c>
      <c r="J1055" s="100">
        <f>นครพนม!F147</f>
        <v>158699.56</v>
      </c>
      <c r="K1055" s="101">
        <f>นครพนม!AK147</f>
        <v>332837.13</v>
      </c>
      <c r="L1055" s="102">
        <f>นครพนม!AL147</f>
        <v>485367.76</v>
      </c>
      <c r="M1055" s="102">
        <f>นครพนม!AM147</f>
        <v>394598.32</v>
      </c>
      <c r="N1055" s="98"/>
      <c r="O1055" s="98"/>
      <c r="P1055" s="98"/>
      <c r="Q1055" s="90">
        <f t="shared" si="38"/>
        <v>90769.44</v>
      </c>
      <c r="R1055" s="91">
        <f t="shared" si="39"/>
        <v>137.49794900849858</v>
      </c>
    </row>
    <row r="1056" spans="1:18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1395</v>
      </c>
      <c r="H1056" s="99">
        <v>4925</v>
      </c>
      <c r="I1056" s="97">
        <v>4</v>
      </c>
      <c r="J1056" s="100">
        <f>นครพนม!F148</f>
        <v>256306.39</v>
      </c>
      <c r="K1056" s="101">
        <f>นครพนม!AK148</f>
        <v>271104.34000000003</v>
      </c>
      <c r="L1056" s="102">
        <f>นครพนม!AL148</f>
        <v>352545</v>
      </c>
      <c r="M1056" s="102">
        <f>นครพนม!AM148</f>
        <v>410943.76</v>
      </c>
      <c r="N1056" s="98"/>
      <c r="O1056" s="98"/>
      <c r="P1056" s="98"/>
      <c r="Q1056" s="90">
        <f t="shared" si="38"/>
        <v>-58398.760000000009</v>
      </c>
      <c r="R1056" s="91">
        <f t="shared" si="39"/>
        <v>71.582741116751265</v>
      </c>
    </row>
    <row r="1057" spans="1:18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1396</v>
      </c>
      <c r="H1057" s="99">
        <v>2110</v>
      </c>
      <c r="I1057" s="97">
        <v>2</v>
      </c>
      <c r="J1057" s="100">
        <f>นครพนม!F149</f>
        <v>115397.55</v>
      </c>
      <c r="K1057" s="101">
        <f>นครพนม!AK149</f>
        <v>111921.33</v>
      </c>
      <c r="L1057" s="102">
        <f>นครพนม!AL149</f>
        <v>286757.84000000003</v>
      </c>
      <c r="M1057" s="102">
        <f>นครพนม!AM149</f>
        <v>465566.12</v>
      </c>
      <c r="N1057" s="98"/>
      <c r="O1057" s="98"/>
      <c r="P1057" s="98"/>
      <c r="Q1057" s="90">
        <f t="shared" si="38"/>
        <v>-178808.27999999997</v>
      </c>
      <c r="R1057" s="91">
        <f t="shared" si="39"/>
        <v>135.90418957345972</v>
      </c>
    </row>
    <row r="1058" spans="1:18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1397</v>
      </c>
      <c r="H1058" s="99">
        <v>2011</v>
      </c>
      <c r="I1058" s="97">
        <v>2</v>
      </c>
      <c r="J1058" s="100">
        <f>นครพนม!F150</f>
        <v>94354.15</v>
      </c>
      <c r="K1058" s="101">
        <f>นครพนม!AK150</f>
        <v>166079.13</v>
      </c>
      <c r="L1058" s="102">
        <f>นครพนม!AL150</f>
        <v>167793.32</v>
      </c>
      <c r="M1058" s="102">
        <f>นครพนม!AM150</f>
        <v>288917.24999999994</v>
      </c>
      <c r="N1058" s="98"/>
      <c r="O1058" s="98"/>
      <c r="P1058" s="98"/>
      <c r="Q1058" s="90">
        <f>L1058-M1058</f>
        <v>-121123.92999999993</v>
      </c>
      <c r="R1058" s="91">
        <f>L1058/H1058</f>
        <v>83.437752362008951</v>
      </c>
    </row>
    <row r="1059" spans="1:18" s="109" customFormat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910675.42</v>
      </c>
      <c r="K1059" s="141">
        <f>SUM(K1053:K1058)</f>
        <v>1564663.48</v>
      </c>
      <c r="L1059" s="106">
        <f>SUM(L1054:L1058)</f>
        <v>1660106.5100000002</v>
      </c>
      <c r="M1059" s="106">
        <f>SUM(M1054:M1058)</f>
        <v>1860563.37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-200456.85999999987</v>
      </c>
      <c r="R1059" s="108">
        <f>L1059/H1059</f>
        <v>112.01042507253223</v>
      </c>
    </row>
    <row r="1060" spans="1:18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1398</v>
      </c>
      <c r="H1061" s="99">
        <v>2552</v>
      </c>
      <c r="I1061" s="97">
        <v>2</v>
      </c>
      <c r="J1061" s="100">
        <f>นครพนม!F151</f>
        <v>94475.62</v>
      </c>
      <c r="K1061" s="101">
        <f>นครพนม!AK151</f>
        <v>72082.450000000012</v>
      </c>
      <c r="L1061" s="102">
        <f>นครพนม!AL151</f>
        <v>232840</v>
      </c>
      <c r="M1061" s="102">
        <f>นครพนม!AM151</f>
        <v>341499.93</v>
      </c>
      <c r="N1061" s="98"/>
      <c r="O1061" s="98"/>
      <c r="P1061" s="98"/>
      <c r="Q1061" s="90">
        <f t="shared" si="38"/>
        <v>-108659.93</v>
      </c>
      <c r="R1061" s="91">
        <f t="shared" si="39"/>
        <v>91.238244514106583</v>
      </c>
    </row>
    <row r="1062" spans="1:18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1399</v>
      </c>
      <c r="H1062" s="99">
        <v>996</v>
      </c>
      <c r="I1062" s="97">
        <v>1</v>
      </c>
      <c r="J1062" s="100">
        <f>นครพนม!F152</f>
        <v>180214.03</v>
      </c>
      <c r="K1062" s="101">
        <f>นครพนม!AK152</f>
        <v>408952.52</v>
      </c>
      <c r="L1062" s="102">
        <f>นครพนม!AL152</f>
        <v>103085.02</v>
      </c>
      <c r="M1062" s="102">
        <f>นครพนม!AM152</f>
        <v>159761.06</v>
      </c>
      <c r="N1062" s="98"/>
      <c r="O1062" s="98"/>
      <c r="P1062" s="98"/>
      <c r="Q1062" s="90">
        <f t="shared" si="38"/>
        <v>-56676.039999999994</v>
      </c>
      <c r="R1062" s="91">
        <f t="shared" si="39"/>
        <v>103.49901606425703</v>
      </c>
    </row>
    <row r="1063" spans="1:18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1400</v>
      </c>
      <c r="H1063" s="99">
        <v>3861</v>
      </c>
      <c r="I1063" s="97">
        <v>3</v>
      </c>
      <c r="J1063" s="100">
        <f>นครพนม!F153</f>
        <v>652838.18000000005</v>
      </c>
      <c r="K1063" s="101">
        <f>นครพนม!AK153</f>
        <v>637792.72000000009</v>
      </c>
      <c r="L1063" s="102">
        <f>นครพนม!AL153</f>
        <v>300905.03999999998</v>
      </c>
      <c r="M1063" s="102">
        <f>นครพนม!AM153</f>
        <v>388092.42</v>
      </c>
      <c r="N1063" s="98"/>
      <c r="O1063" s="98"/>
      <c r="P1063" s="98"/>
      <c r="Q1063" s="90">
        <f t="shared" si="38"/>
        <v>-87187.38</v>
      </c>
      <c r="R1063" s="91">
        <f t="shared" si="39"/>
        <v>77.934483294483286</v>
      </c>
    </row>
    <row r="1064" spans="1:18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1401</v>
      </c>
      <c r="H1064" s="99">
        <v>1812</v>
      </c>
      <c r="I1064" s="97">
        <v>2</v>
      </c>
      <c r="J1064" s="100">
        <f>นครพนม!F154</f>
        <v>116398.56</v>
      </c>
      <c r="K1064" s="101">
        <f>นครพนม!AK154</f>
        <v>258236.2</v>
      </c>
      <c r="L1064" s="102">
        <f>นครพนม!AL154</f>
        <v>223680</v>
      </c>
      <c r="M1064" s="102">
        <f>นครพนม!AM154</f>
        <v>344040.05000000005</v>
      </c>
      <c r="N1064" s="98"/>
      <c r="O1064" s="98"/>
      <c r="P1064" s="98"/>
      <c r="Q1064" s="90">
        <f t="shared" si="38"/>
        <v>-120360.05000000005</v>
      </c>
      <c r="R1064" s="91">
        <f t="shared" si="39"/>
        <v>123.44370860927152</v>
      </c>
    </row>
    <row r="1065" spans="1:18" s="109" customFormat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1043926.3900000001</v>
      </c>
      <c r="K1065" s="141">
        <f>SUM(K1060:K1064)</f>
        <v>1377063.8900000001</v>
      </c>
      <c r="L1065" s="106">
        <f>SUM(L1060:L1064)</f>
        <v>860510.06</v>
      </c>
      <c r="M1065" s="106">
        <f>SUM(M1060:M1064)</f>
        <v>1233393.46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-372883.39999999991</v>
      </c>
      <c r="R1065" s="108">
        <f t="shared" si="39"/>
        <v>93.32068756100206</v>
      </c>
    </row>
    <row r="1066" spans="1:18" s="109" customFormat="1" x14ac:dyDescent="0.7">
      <c r="A1066" s="174"/>
      <c r="B1066" s="175" t="s">
        <v>44</v>
      </c>
      <c r="C1066" s="175" t="s">
        <v>44</v>
      </c>
      <c r="D1066" s="175" t="s">
        <v>44</v>
      </c>
      <c r="E1066" s="175" t="s">
        <v>44</v>
      </c>
      <c r="F1066" s="175"/>
      <c r="G1066" s="175" t="s">
        <v>574</v>
      </c>
      <c r="H1066" s="176">
        <f>H917+H928+H947+H958+H975+H987+H1008+H1028+H1039+H1052+H1059+H1065</f>
        <v>429728</v>
      </c>
      <c r="I1066" s="174"/>
      <c r="J1066" s="177">
        <f t="shared" ref="J1066:O1066" si="40">J917+J928+J947+J958+J975+J987+J1008+J1028+J1039+J1052+J1059+J1065</f>
        <v>57614485.360000007</v>
      </c>
      <c r="K1066" s="178">
        <f t="shared" si="40"/>
        <v>73817808.159999996</v>
      </c>
      <c r="L1066" s="177">
        <f t="shared" si="40"/>
        <v>48618540.809999995</v>
      </c>
      <c r="M1066" s="177">
        <f t="shared" si="40"/>
        <v>48974059.539999999</v>
      </c>
      <c r="N1066" s="175">
        <f t="shared" si="40"/>
        <v>151</v>
      </c>
      <c r="O1066" s="175">
        <f t="shared" si="40"/>
        <v>151</v>
      </c>
      <c r="P1066" s="175">
        <f>N1066-O1066</f>
        <v>0</v>
      </c>
      <c r="Q1066" s="107">
        <f t="shared" si="38"/>
        <v>-355518.73000000417</v>
      </c>
      <c r="R1066" s="108">
        <f t="shared" si="39"/>
        <v>113.13794030177228</v>
      </c>
    </row>
    <row r="1067" spans="1:18" x14ac:dyDescent="0.7">
      <c r="A1067" s="195"/>
      <c r="B1067" s="196"/>
      <c r="C1067" s="196"/>
      <c r="D1067" s="196"/>
      <c r="E1067" s="371" t="s">
        <v>575</v>
      </c>
      <c r="F1067" s="372"/>
      <c r="G1067" s="373"/>
      <c r="H1067" s="197"/>
      <c r="I1067" s="195"/>
      <c r="J1067" s="198">
        <f>J1066/O1066</f>
        <v>381552.88317880797</v>
      </c>
      <c r="K1067" s="199">
        <f>K1066/O1066</f>
        <v>488859.6566887417</v>
      </c>
      <c r="L1067" s="198">
        <f>L1066/O1066</f>
        <v>321977.09145695361</v>
      </c>
      <c r="M1067" s="198">
        <f>M1066/O1066</f>
        <v>324331.52013245033</v>
      </c>
      <c r="N1067" s="200"/>
      <c r="O1067" s="200"/>
      <c r="P1067" s="196"/>
      <c r="Q1067" s="90">
        <f t="shared" si="38"/>
        <v>-2354.4286754967179</v>
      </c>
      <c r="R1067" s="108"/>
    </row>
    <row r="1068" spans="1:18" s="109" customFormat="1" x14ac:dyDescent="0.7">
      <c r="A1068" s="200"/>
      <c r="B1068" s="200"/>
      <c r="C1068" s="200"/>
      <c r="D1068" s="200"/>
      <c r="E1068" s="358" t="s">
        <v>580</v>
      </c>
      <c r="F1068" s="359"/>
      <c r="G1068" s="360"/>
      <c r="H1068" s="201">
        <f>H82+H179+H432+H589+H683+H889+H1066</f>
        <v>3402936</v>
      </c>
      <c r="I1068" s="202"/>
      <c r="J1068" s="198">
        <f t="shared" ref="J1068:P1068" si="41">J82+J179+J432+J589+J683+J889+J1066</f>
        <v>504313478.12</v>
      </c>
      <c r="K1068" s="199">
        <f t="shared" si="41"/>
        <v>604511528.36999989</v>
      </c>
      <c r="L1068" s="198">
        <f t="shared" si="41"/>
        <v>458342809.96999997</v>
      </c>
      <c r="M1068" s="198">
        <f t="shared" si="41"/>
        <v>445715947.96000004</v>
      </c>
      <c r="N1068" s="203">
        <f t="shared" si="41"/>
        <v>874</v>
      </c>
      <c r="O1068" s="203">
        <f t="shared" si="41"/>
        <v>874</v>
      </c>
      <c r="P1068" s="203">
        <f t="shared" si="41"/>
        <v>0</v>
      </c>
      <c r="Q1068" s="107">
        <f>L1068-M1068</f>
        <v>12626862.009999931</v>
      </c>
      <c r="R1068" s="108">
        <f t="shared" si="39"/>
        <v>134.69039969308855</v>
      </c>
    </row>
    <row r="1069" spans="1:18" s="109" customFormat="1" x14ac:dyDescent="0.7">
      <c r="A1069" s="200"/>
      <c r="B1069" s="200"/>
      <c r="C1069" s="200"/>
      <c r="D1069" s="200"/>
      <c r="E1069" s="358" t="s">
        <v>581</v>
      </c>
      <c r="F1069" s="359"/>
      <c r="G1069" s="360"/>
      <c r="H1069" s="201"/>
      <c r="I1069" s="202"/>
      <c r="J1069" s="198">
        <f>J1068/O1068</f>
        <v>577017.70951945079</v>
      </c>
      <c r="K1069" s="198">
        <f>K1068/O1068</f>
        <v>691660.78760869557</v>
      </c>
      <c r="L1069" s="198">
        <f>L1068/O1068</f>
        <v>524419.69104118994</v>
      </c>
      <c r="M1069" s="198">
        <f>M1068/O1068</f>
        <v>509972.48050343251</v>
      </c>
      <c r="N1069" s="200"/>
      <c r="O1069" s="200"/>
      <c r="P1069" s="200"/>
      <c r="Q1069" s="107">
        <f>L1069-M1069</f>
        <v>14447.210537757433</v>
      </c>
      <c r="R1069" s="108"/>
    </row>
    <row r="1072" spans="1:18" x14ac:dyDescent="0.7">
      <c r="K1072" s="205"/>
      <c r="M1072" s="205"/>
    </row>
    <row r="1073" spans="11:13" x14ac:dyDescent="0.7">
      <c r="K1073" s="205"/>
      <c r="M1073" s="205"/>
    </row>
    <row r="1074" spans="11:13" x14ac:dyDescent="0.7">
      <c r="K1074" s="205"/>
      <c r="M1074" s="205"/>
    </row>
    <row r="1075" spans="11:13" x14ac:dyDescent="0.7">
      <c r="K1075" s="205"/>
      <c r="M1075" s="205"/>
    </row>
    <row r="1076" spans="11:13" x14ac:dyDescent="0.7">
      <c r="K1076" s="205"/>
      <c r="M1076" s="205"/>
    </row>
    <row r="1077" spans="11:13" x14ac:dyDescent="0.7">
      <c r="K1077" s="205"/>
      <c r="M1077" s="205"/>
    </row>
    <row r="1078" spans="11:13" x14ac:dyDescent="0.7">
      <c r="K1078" s="205"/>
      <c r="M1078" s="205"/>
    </row>
    <row r="1079" spans="11:13" x14ac:dyDescent="0.7">
      <c r="K1079" s="205"/>
      <c r="M1079" s="205"/>
    </row>
    <row r="1080" spans="11:13" x14ac:dyDescent="0.7">
      <c r="K1080" s="205"/>
      <c r="M1080" s="205"/>
    </row>
  </sheetData>
  <autoFilter ref="A4:WVM1069"/>
  <mergeCells count="27"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M151"/>
  <sheetViews>
    <sheetView topLeftCell="O28" zoomScale="88" zoomScaleNormal="88" workbookViewId="0">
      <selection activeCell="P53" sqref="P53"/>
    </sheetView>
  </sheetViews>
  <sheetFormatPr defaultColWidth="4.8984375" defaultRowHeight="13.8" x14ac:dyDescent="0.25"/>
  <cols>
    <col min="1" max="1" width="6.09765625" style="242" bestFit="1" customWidth="1"/>
    <col min="2" max="2" width="13.19921875" style="242" bestFit="1" customWidth="1"/>
    <col min="3" max="3" width="8.19921875" style="242" bestFit="1" customWidth="1"/>
    <col min="4" max="4" width="27.3984375" style="242" bestFit="1" customWidth="1"/>
    <col min="5" max="5" width="26.3984375" bestFit="1" customWidth="1"/>
    <col min="6" max="8" width="8.796875" style="301"/>
    <col min="9" max="9" width="22" style="301" bestFit="1" customWidth="1"/>
    <col min="10" max="12" width="8.796875"/>
    <col min="13" max="13" width="16.3984375" style="301" bestFit="1" customWidth="1"/>
    <col min="14" max="15" width="8.796875" style="301"/>
    <col min="16" max="16" width="18.19921875" style="301" bestFit="1" customWidth="1"/>
    <col min="17" max="17" width="19.8984375" style="301" bestFit="1" customWidth="1"/>
    <col min="18" max="18" width="22" bestFit="1" customWidth="1"/>
    <col min="19" max="21" width="8.796875"/>
    <col min="22" max="22" width="25.69921875" style="301" bestFit="1" customWidth="1"/>
    <col min="23" max="27" width="8.796875" style="301"/>
    <col min="28" max="33" width="8.796875"/>
    <col min="34" max="34" width="15.09765625" style="244" bestFit="1" customWidth="1"/>
    <col min="35" max="35" width="15.69921875" style="257" bestFit="1" customWidth="1"/>
    <col min="36" max="36" width="14" style="246" bestFit="1" customWidth="1"/>
    <col min="37" max="37" width="15.8984375" style="258" bestFit="1" customWidth="1"/>
    <col min="38" max="38" width="16.59765625" style="259" bestFit="1" customWidth="1"/>
    <col min="39" max="39" width="14.8984375" style="246" bestFit="1" customWidth="1"/>
    <col min="40" max="16384" width="4.8984375" style="250"/>
  </cols>
  <sheetData>
    <row r="1" spans="1:39" x14ac:dyDescent="0.25">
      <c r="E1" t="s">
        <v>2445</v>
      </c>
      <c r="F1" s="301" t="s">
        <v>2446</v>
      </c>
      <c r="G1" s="301" t="s">
        <v>2447</v>
      </c>
      <c r="H1" s="301" t="s">
        <v>2448</v>
      </c>
      <c r="I1" s="301" t="s">
        <v>2449</v>
      </c>
      <c r="J1" t="s">
        <v>2450</v>
      </c>
      <c r="K1" t="s">
        <v>2451</v>
      </c>
      <c r="L1" t="s">
        <v>2452</v>
      </c>
      <c r="M1" s="301" t="s">
        <v>2453</v>
      </c>
      <c r="N1" s="301" t="s">
        <v>2454</v>
      </c>
      <c r="O1" s="301" t="s">
        <v>2455</v>
      </c>
      <c r="P1" s="301" t="s">
        <v>2456</v>
      </c>
      <c r="Q1" s="301" t="s">
        <v>2457</v>
      </c>
      <c r="R1" t="s">
        <v>2458</v>
      </c>
      <c r="S1" t="s">
        <v>2459</v>
      </c>
      <c r="T1" t="s">
        <v>2460</v>
      </c>
      <c r="U1" t="s">
        <v>2461</v>
      </c>
      <c r="V1" s="301" t="s">
        <v>2462</v>
      </c>
      <c r="W1" s="301" t="s">
        <v>2463</v>
      </c>
      <c r="X1" s="301" t="s">
        <v>2464</v>
      </c>
      <c r="Y1" s="301" t="s">
        <v>2465</v>
      </c>
      <c r="Z1" s="301" t="s">
        <v>2466</v>
      </c>
      <c r="AA1" s="301" t="s">
        <v>2467</v>
      </c>
      <c r="AB1" t="s">
        <v>2468</v>
      </c>
      <c r="AC1" t="s">
        <v>2469</v>
      </c>
      <c r="AD1" t="s">
        <v>2470</v>
      </c>
      <c r="AE1" t="s">
        <v>2471</v>
      </c>
      <c r="AF1" t="s">
        <v>2472</v>
      </c>
      <c r="AG1" t="s">
        <v>2473</v>
      </c>
      <c r="AH1" s="244" t="s">
        <v>6</v>
      </c>
      <c r="AI1" s="245" t="s">
        <v>7</v>
      </c>
      <c r="AJ1" s="246" t="s">
        <v>8</v>
      </c>
      <c r="AK1" s="247" t="s">
        <v>9</v>
      </c>
      <c r="AL1" s="248" t="s">
        <v>10</v>
      </c>
      <c r="AM1" s="249" t="s">
        <v>11</v>
      </c>
    </row>
    <row r="2" spans="1:39" x14ac:dyDescent="0.25">
      <c r="E2" t="s">
        <v>2474</v>
      </c>
      <c r="F2" s="301" t="s">
        <v>2475</v>
      </c>
      <c r="G2" s="301" t="s">
        <v>2476</v>
      </c>
      <c r="H2" s="301" t="s">
        <v>2477</v>
      </c>
      <c r="I2" s="301" t="s">
        <v>2478</v>
      </c>
      <c r="J2" t="s">
        <v>2479</v>
      </c>
      <c r="K2" t="s">
        <v>2480</v>
      </c>
      <c r="L2" t="s">
        <v>2481</v>
      </c>
      <c r="M2" s="301" t="s">
        <v>2482</v>
      </c>
      <c r="N2" s="301" t="s">
        <v>2483</v>
      </c>
      <c r="O2" s="301" t="s">
        <v>2484</v>
      </c>
      <c r="P2" s="301" t="s">
        <v>2485</v>
      </c>
      <c r="Q2" s="301" t="s">
        <v>2486</v>
      </c>
      <c r="R2" t="s">
        <v>2487</v>
      </c>
      <c r="S2" t="s">
        <v>2488</v>
      </c>
      <c r="T2" t="s">
        <v>2489</v>
      </c>
      <c r="U2" t="s">
        <v>2490</v>
      </c>
      <c r="V2" s="301" t="s">
        <v>2491</v>
      </c>
      <c r="W2" s="301" t="s">
        <v>2492</v>
      </c>
      <c r="X2" s="301" t="s">
        <v>2493</v>
      </c>
      <c r="Y2" s="301" t="s">
        <v>2494</v>
      </c>
      <c r="Z2" s="301" t="s">
        <v>2495</v>
      </c>
      <c r="AA2" s="301" t="s">
        <v>2496</v>
      </c>
      <c r="AB2" t="s">
        <v>2497</v>
      </c>
      <c r="AC2" t="s">
        <v>2498</v>
      </c>
      <c r="AD2" t="s">
        <v>2499</v>
      </c>
      <c r="AE2" t="s">
        <v>2500</v>
      </c>
      <c r="AF2" t="s">
        <v>2501</v>
      </c>
      <c r="AG2" t="s">
        <v>2502</v>
      </c>
    </row>
    <row r="3" spans="1:39" x14ac:dyDescent="0.25">
      <c r="E3" t="s">
        <v>2503</v>
      </c>
      <c r="F3" s="301">
        <v>34175713.539999999</v>
      </c>
      <c r="G3" s="301">
        <v>5137124.72</v>
      </c>
      <c r="H3" s="301">
        <v>4709169.8099999996</v>
      </c>
      <c r="I3" s="301">
        <v>21469</v>
      </c>
      <c r="J3">
        <v>63709163.590000004</v>
      </c>
      <c r="K3">
        <v>31312403.390000001</v>
      </c>
      <c r="L3">
        <v>74000</v>
      </c>
      <c r="M3" s="301">
        <v>123687</v>
      </c>
      <c r="N3" s="301">
        <v>956.8</v>
      </c>
      <c r="O3" s="301">
        <v>271320</v>
      </c>
      <c r="P3" s="301">
        <v>15446552.960000001</v>
      </c>
      <c r="Q3" s="301">
        <v>241212.53</v>
      </c>
      <c r="R3">
        <v>551</v>
      </c>
      <c r="S3">
        <v>1462467.19</v>
      </c>
      <c r="T3">
        <v>6162741.8799999999</v>
      </c>
      <c r="U3">
        <v>118185965.23999999</v>
      </c>
      <c r="V3" s="301">
        <v>294</v>
      </c>
      <c r="W3" s="301">
        <v>10079818.529999999</v>
      </c>
      <c r="X3" s="301">
        <v>282010</v>
      </c>
      <c r="Y3" s="301">
        <v>2407.7800000000002</v>
      </c>
      <c r="Z3" s="301">
        <v>12256877.5</v>
      </c>
      <c r="AA3" s="301">
        <v>443281.95</v>
      </c>
      <c r="AB3">
        <v>16252898.869999999</v>
      </c>
      <c r="AC3">
        <v>46154</v>
      </c>
      <c r="AD3">
        <v>7168</v>
      </c>
      <c r="AE3">
        <v>6839955.8200000003</v>
      </c>
      <c r="AF3">
        <v>2268704.4</v>
      </c>
      <c r="AG3">
        <v>28613.72</v>
      </c>
      <c r="AH3" s="244">
        <f t="shared" ref="AH3:AM3" si="0">SUM(AH4:AH71)</f>
        <v>44043477.07</v>
      </c>
      <c r="AI3" s="251">
        <f t="shared" si="0"/>
        <v>16044572.289999995</v>
      </c>
      <c r="AJ3" s="246">
        <f t="shared" si="0"/>
        <v>27998904.779999994</v>
      </c>
      <c r="AK3" s="252">
        <f t="shared" si="0"/>
        <v>27847433.489999995</v>
      </c>
      <c r="AL3" s="253">
        <f t="shared" si="0"/>
        <v>26425141.309999995</v>
      </c>
      <c r="AM3" s="246">
        <f t="shared" si="0"/>
        <v>1422292.1800000004</v>
      </c>
    </row>
    <row r="4" spans="1:39" x14ac:dyDescent="0.25">
      <c r="E4" t="s">
        <v>2504</v>
      </c>
      <c r="F4" s="301">
        <v>49294.17</v>
      </c>
      <c r="J4">
        <v>1119443.67</v>
      </c>
      <c r="K4">
        <v>178.85</v>
      </c>
      <c r="Q4" s="301">
        <v>0</v>
      </c>
      <c r="T4">
        <v>-1659785.21</v>
      </c>
      <c r="U4">
        <v>2794467.22</v>
      </c>
      <c r="W4" s="301">
        <v>2260</v>
      </c>
      <c r="Z4" s="301">
        <v>111840</v>
      </c>
      <c r="AA4" s="301">
        <v>66528</v>
      </c>
      <c r="AB4">
        <v>133488</v>
      </c>
      <c r="AE4">
        <v>2260</v>
      </c>
      <c r="AF4">
        <v>10645.32</v>
      </c>
      <c r="AH4" s="244">
        <f t="shared" ref="AH4:AH9" si="1">SUM(F4:H4)</f>
        <v>49294.17</v>
      </c>
      <c r="AI4" s="251">
        <f t="shared" ref="AI4:AI9" si="2">SUM(L4:P4)</f>
        <v>0</v>
      </c>
      <c r="AJ4" s="246">
        <f>AH4-AI4</f>
        <v>49294.17</v>
      </c>
      <c r="AK4" s="252">
        <f t="shared" ref="AK4:AK9" si="3">SUM(U4:Y4)</f>
        <v>2796727.22</v>
      </c>
      <c r="AL4" s="253">
        <f t="shared" ref="AL4:AL9" si="4">SUM(Z4:AG4)</f>
        <v>324761.32</v>
      </c>
      <c r="AM4" s="246">
        <f>AK4-AL4</f>
        <v>2471965.9000000004</v>
      </c>
    </row>
    <row r="5" spans="1:39" x14ac:dyDescent="0.25">
      <c r="E5" t="s">
        <v>2505</v>
      </c>
      <c r="F5" s="301">
        <v>16109.79</v>
      </c>
      <c r="H5" s="301">
        <v>3640</v>
      </c>
      <c r="J5">
        <v>2527553.7200000002</v>
      </c>
      <c r="K5">
        <v>21335.55</v>
      </c>
      <c r="Q5" s="301">
        <v>39151</v>
      </c>
      <c r="T5">
        <v>1714351.49</v>
      </c>
      <c r="U5">
        <v>840540.25</v>
      </c>
      <c r="Y5" s="301">
        <v>22.96</v>
      </c>
      <c r="Z5" s="301">
        <v>210627</v>
      </c>
      <c r="AB5">
        <v>210627</v>
      </c>
      <c r="AD5">
        <v>2260</v>
      </c>
      <c r="AF5">
        <v>23166.639999999999</v>
      </c>
      <c r="AH5" s="244">
        <f t="shared" si="1"/>
        <v>19749.79</v>
      </c>
      <c r="AI5" s="251">
        <f t="shared" si="2"/>
        <v>0</v>
      </c>
      <c r="AJ5" s="246">
        <f t="shared" ref="AJ5:AJ9" si="5">AH5-AI5</f>
        <v>19749.79</v>
      </c>
      <c r="AK5" s="252">
        <f t="shared" si="3"/>
        <v>840563.21</v>
      </c>
      <c r="AL5" s="253">
        <f t="shared" si="4"/>
        <v>446680.64</v>
      </c>
      <c r="AM5" s="246">
        <f t="shared" ref="AM5:AM69" si="6">AK5-AL5</f>
        <v>393882.56999999995</v>
      </c>
    </row>
    <row r="6" spans="1:39" x14ac:dyDescent="0.25">
      <c r="E6" t="s">
        <v>2506</v>
      </c>
      <c r="F6" s="301">
        <v>323.25</v>
      </c>
      <c r="J6">
        <v>423804.18</v>
      </c>
      <c r="K6">
        <v>3</v>
      </c>
      <c r="P6" s="301">
        <v>13200</v>
      </c>
      <c r="T6">
        <v>-1704605.67</v>
      </c>
      <c r="U6">
        <v>2129382.7599999998</v>
      </c>
      <c r="Z6" s="301">
        <v>164540</v>
      </c>
      <c r="AA6" s="301">
        <v>253816</v>
      </c>
      <c r="AB6">
        <v>232140</v>
      </c>
      <c r="AE6">
        <v>23716</v>
      </c>
      <c r="AF6">
        <v>13846.66</v>
      </c>
      <c r="AH6" s="244">
        <f t="shared" si="1"/>
        <v>323.25</v>
      </c>
      <c r="AI6" s="251">
        <f t="shared" si="2"/>
        <v>13200</v>
      </c>
      <c r="AJ6" s="246">
        <f t="shared" si="5"/>
        <v>-12876.75</v>
      </c>
      <c r="AK6" s="252">
        <f t="shared" si="3"/>
        <v>2129382.7599999998</v>
      </c>
      <c r="AL6" s="253">
        <f t="shared" si="4"/>
        <v>688058.66</v>
      </c>
      <c r="AM6" s="246">
        <f t="shared" si="6"/>
        <v>1441324.0999999996</v>
      </c>
    </row>
    <row r="7" spans="1:39" x14ac:dyDescent="0.25">
      <c r="E7" t="s">
        <v>2507</v>
      </c>
      <c r="F7" s="301">
        <v>19.32</v>
      </c>
      <c r="J7">
        <v>5069300</v>
      </c>
      <c r="K7">
        <v>-12191.31</v>
      </c>
      <c r="Q7" s="301">
        <v>6</v>
      </c>
      <c r="S7">
        <v>-199699.61</v>
      </c>
      <c r="T7">
        <v>5274593.1500000004</v>
      </c>
      <c r="Z7" s="301">
        <v>130295.5</v>
      </c>
      <c r="AA7" s="301">
        <v>44000</v>
      </c>
      <c r="AB7">
        <v>130295.5</v>
      </c>
      <c r="AF7">
        <v>17771.53</v>
      </c>
      <c r="AH7" s="244">
        <f t="shared" si="1"/>
        <v>19.32</v>
      </c>
      <c r="AI7" s="251">
        <f t="shared" si="2"/>
        <v>0</v>
      </c>
      <c r="AJ7" s="246">
        <f t="shared" si="5"/>
        <v>19.32</v>
      </c>
      <c r="AK7" s="252">
        <f t="shared" si="3"/>
        <v>0</v>
      </c>
      <c r="AL7" s="253">
        <f t="shared" si="4"/>
        <v>322362.53000000003</v>
      </c>
      <c r="AM7" s="246">
        <f t="shared" si="6"/>
        <v>-322362.53000000003</v>
      </c>
    </row>
    <row r="8" spans="1:39" x14ac:dyDescent="0.25">
      <c r="AH8" s="244">
        <f t="shared" si="1"/>
        <v>0</v>
      </c>
      <c r="AI8" s="251">
        <f t="shared" si="2"/>
        <v>0</v>
      </c>
      <c r="AJ8" s="246">
        <f t="shared" si="5"/>
        <v>0</v>
      </c>
      <c r="AK8" s="252">
        <f t="shared" si="3"/>
        <v>0</v>
      </c>
      <c r="AL8" s="253">
        <f t="shared" si="4"/>
        <v>0</v>
      </c>
      <c r="AM8" s="246">
        <f t="shared" si="6"/>
        <v>0</v>
      </c>
    </row>
    <row r="9" spans="1:39" x14ac:dyDescent="0.25">
      <c r="AH9" s="244">
        <f t="shared" si="1"/>
        <v>0</v>
      </c>
      <c r="AI9" s="251">
        <f t="shared" si="2"/>
        <v>0</v>
      </c>
      <c r="AJ9" s="246">
        <f t="shared" si="5"/>
        <v>0</v>
      </c>
      <c r="AK9" s="252">
        <f t="shared" si="3"/>
        <v>0</v>
      </c>
      <c r="AL9" s="253">
        <f t="shared" si="4"/>
        <v>0</v>
      </c>
      <c r="AM9" s="246">
        <f t="shared" si="6"/>
        <v>0</v>
      </c>
    </row>
    <row r="10" spans="1:39" x14ac:dyDescent="0.25">
      <c r="A10" s="242" t="s">
        <v>161</v>
      </c>
      <c r="B10" s="242" t="s">
        <v>162</v>
      </c>
      <c r="C10" s="242">
        <v>9017</v>
      </c>
      <c r="D10" s="242" t="s">
        <v>167</v>
      </c>
      <c r="E10" t="s">
        <v>167</v>
      </c>
      <c r="F10" s="301">
        <v>1535774.34</v>
      </c>
      <c r="G10" s="301">
        <v>72794</v>
      </c>
      <c r="H10" s="301">
        <v>171167.26</v>
      </c>
      <c r="J10">
        <v>238986.4</v>
      </c>
      <c r="K10">
        <v>444159.48</v>
      </c>
      <c r="P10" s="301">
        <v>428568</v>
      </c>
      <c r="Q10" s="301">
        <v>293.58</v>
      </c>
      <c r="T10">
        <v>-518828.81</v>
      </c>
      <c r="U10">
        <v>2551638.71</v>
      </c>
      <c r="W10" s="301">
        <v>330562.45</v>
      </c>
      <c r="Z10" s="301">
        <v>383110.8</v>
      </c>
      <c r="AB10">
        <v>438971.8</v>
      </c>
      <c r="AE10">
        <v>214364.73</v>
      </c>
      <c r="AF10">
        <v>66091.05</v>
      </c>
      <c r="AH10" s="244">
        <f>SUM(F10:I10)</f>
        <v>1779735.6</v>
      </c>
      <c r="AI10" s="251">
        <f>SUM(M10:Q10)</f>
        <v>428861.58</v>
      </c>
      <c r="AJ10" s="246">
        <f>AH10-AI10</f>
        <v>1350874.02</v>
      </c>
      <c r="AK10" s="252">
        <f>SUM(V10:AA10)</f>
        <v>713673.25</v>
      </c>
      <c r="AL10" s="253">
        <f>SUM(AB10:AG10)</f>
        <v>719427.58000000007</v>
      </c>
      <c r="AM10" s="246">
        <f t="shared" si="6"/>
        <v>-5754.3300000000745</v>
      </c>
    </row>
    <row r="11" spans="1:39" x14ac:dyDescent="0.25">
      <c r="A11" s="242" t="s">
        <v>161</v>
      </c>
      <c r="B11" s="242" t="s">
        <v>162</v>
      </c>
      <c r="C11" s="242">
        <v>4386</v>
      </c>
      <c r="D11" s="242" t="s">
        <v>169</v>
      </c>
      <c r="E11" t="s">
        <v>169</v>
      </c>
      <c r="F11" s="301">
        <v>835209.49</v>
      </c>
      <c r="G11" s="301">
        <v>0</v>
      </c>
      <c r="H11" s="301">
        <v>259920.87</v>
      </c>
      <c r="J11">
        <v>1994009.19</v>
      </c>
      <c r="K11">
        <v>917612.97</v>
      </c>
      <c r="P11" s="301">
        <v>156459</v>
      </c>
      <c r="Q11" s="301">
        <v>144.38</v>
      </c>
      <c r="T11">
        <v>1710583.82</v>
      </c>
      <c r="U11">
        <v>2241809.08</v>
      </c>
      <c r="W11" s="301">
        <v>214923.62</v>
      </c>
      <c r="X11" s="301">
        <v>36000</v>
      </c>
      <c r="Z11" s="301">
        <v>211280</v>
      </c>
      <c r="AB11">
        <v>267094</v>
      </c>
      <c r="AC11">
        <v>8336</v>
      </c>
      <c r="AE11">
        <v>196585.07</v>
      </c>
      <c r="AF11">
        <v>76832.31</v>
      </c>
      <c r="AH11" s="244">
        <f t="shared" ref="AH11:AH71" si="7">SUM(F11:I11)</f>
        <v>1095130.3599999999</v>
      </c>
      <c r="AI11" s="251">
        <f t="shared" ref="AI11:AI71" si="8">SUM(M11:Q11)</f>
        <v>156603.38</v>
      </c>
      <c r="AJ11" s="246">
        <f t="shared" ref="AJ11:AJ71" si="9">AH11-AI11</f>
        <v>938526.97999999986</v>
      </c>
      <c r="AK11" s="252">
        <f t="shared" ref="AK11:AK71" si="10">SUM(V11:AA11)</f>
        <v>462203.62</v>
      </c>
      <c r="AL11" s="253">
        <f t="shared" ref="AL11:AL71" si="11">SUM(AB11:AG11)</f>
        <v>548847.38</v>
      </c>
      <c r="AM11" s="246">
        <f t="shared" si="6"/>
        <v>-86643.760000000009</v>
      </c>
    </row>
    <row r="12" spans="1:39" x14ac:dyDescent="0.25">
      <c r="A12" s="242" t="s">
        <v>161</v>
      </c>
      <c r="B12" s="242" t="s">
        <v>162</v>
      </c>
      <c r="C12" s="242">
        <v>3088</v>
      </c>
      <c r="D12" s="242" t="s">
        <v>171</v>
      </c>
      <c r="E12" t="s">
        <v>171</v>
      </c>
      <c r="F12" s="301">
        <v>532822.48</v>
      </c>
      <c r="G12" s="301">
        <v>508976.24</v>
      </c>
      <c r="H12" s="301">
        <v>58919.6</v>
      </c>
      <c r="J12">
        <v>989150.1</v>
      </c>
      <c r="K12">
        <v>637296.06000000006</v>
      </c>
      <c r="M12" s="301">
        <v>0</v>
      </c>
      <c r="P12" s="301">
        <v>675656.29</v>
      </c>
      <c r="Q12" s="301">
        <v>0</v>
      </c>
      <c r="T12">
        <v>3378486.76</v>
      </c>
      <c r="U12">
        <v>-1390481.55</v>
      </c>
      <c r="W12" s="301">
        <v>564176.02</v>
      </c>
      <c r="Z12" s="301">
        <v>235480</v>
      </c>
      <c r="AB12">
        <v>284163</v>
      </c>
      <c r="AC12">
        <v>1698</v>
      </c>
      <c r="AD12">
        <v>4908</v>
      </c>
      <c r="AE12">
        <v>293901.38</v>
      </c>
      <c r="AF12">
        <v>51302.66</v>
      </c>
      <c r="AH12" s="244">
        <f t="shared" si="7"/>
        <v>1100718.32</v>
      </c>
      <c r="AI12" s="251">
        <f t="shared" si="8"/>
        <v>675656.29</v>
      </c>
      <c r="AJ12" s="246">
        <f t="shared" si="9"/>
        <v>425062.03</v>
      </c>
      <c r="AK12" s="252">
        <f t="shared" si="10"/>
        <v>799656.02</v>
      </c>
      <c r="AL12" s="253">
        <f t="shared" si="11"/>
        <v>635973.04</v>
      </c>
      <c r="AM12" s="246">
        <f t="shared" si="6"/>
        <v>163682.97999999998</v>
      </c>
    </row>
    <row r="13" spans="1:39" x14ac:dyDescent="0.25">
      <c r="A13" s="242" t="s">
        <v>161</v>
      </c>
      <c r="B13" s="242" t="s">
        <v>162</v>
      </c>
      <c r="C13" s="242">
        <v>2345</v>
      </c>
      <c r="D13" s="242" t="s">
        <v>173</v>
      </c>
      <c r="E13" t="s">
        <v>173</v>
      </c>
      <c r="F13" s="301">
        <v>1222007.22</v>
      </c>
      <c r="G13" s="301">
        <v>23373.19</v>
      </c>
      <c r="H13" s="301">
        <v>85944.21</v>
      </c>
      <c r="J13">
        <v>301811.84999999998</v>
      </c>
      <c r="K13">
        <v>469743.91</v>
      </c>
      <c r="M13" s="301">
        <v>0</v>
      </c>
      <c r="P13" s="301">
        <v>168653.59</v>
      </c>
      <c r="Q13" s="301">
        <v>-1179.8599999999999</v>
      </c>
      <c r="T13">
        <v>-35303.440000000002</v>
      </c>
      <c r="U13">
        <v>1997230.39</v>
      </c>
      <c r="W13" s="301">
        <v>148959.17000000001</v>
      </c>
      <c r="Z13" s="301">
        <v>205893.8</v>
      </c>
      <c r="AB13">
        <v>290991.8</v>
      </c>
      <c r="AE13">
        <v>54157.07</v>
      </c>
      <c r="AF13">
        <v>63196.03</v>
      </c>
      <c r="AH13" s="244">
        <f t="shared" si="7"/>
        <v>1331324.6199999999</v>
      </c>
      <c r="AI13" s="251">
        <f t="shared" si="8"/>
        <v>167473.73000000001</v>
      </c>
      <c r="AJ13" s="246">
        <f t="shared" si="9"/>
        <v>1163850.8899999999</v>
      </c>
      <c r="AK13" s="252">
        <f t="shared" si="10"/>
        <v>354852.97</v>
      </c>
      <c r="AL13" s="253">
        <f t="shared" si="11"/>
        <v>408344.9</v>
      </c>
      <c r="AM13" s="246">
        <f t="shared" si="6"/>
        <v>-53491.930000000051</v>
      </c>
    </row>
    <row r="14" spans="1:39" s="254" customFormat="1" x14ac:dyDescent="0.25">
      <c r="A14" s="242" t="s">
        <v>161</v>
      </c>
      <c r="B14" s="242" t="s">
        <v>162</v>
      </c>
      <c r="C14" s="242">
        <v>6935</v>
      </c>
      <c r="D14" s="242" t="s">
        <v>175</v>
      </c>
      <c r="E14" t="s">
        <v>175</v>
      </c>
      <c r="F14" s="301">
        <v>899956.8</v>
      </c>
      <c r="G14" s="301">
        <v>14995.27</v>
      </c>
      <c r="H14" s="301">
        <v>73492.27</v>
      </c>
      <c r="I14" s="301"/>
      <c r="J14">
        <v>431128.56</v>
      </c>
      <c r="K14">
        <v>276129.48</v>
      </c>
      <c r="L14"/>
      <c r="M14" s="301">
        <v>0</v>
      </c>
      <c r="N14" s="301"/>
      <c r="O14" s="301"/>
      <c r="P14" s="301">
        <v>391987.12</v>
      </c>
      <c r="Q14" s="301">
        <v>1561.05</v>
      </c>
      <c r="R14"/>
      <c r="S14"/>
      <c r="T14">
        <v>-1133179.44</v>
      </c>
      <c r="U14">
        <v>2502473.91</v>
      </c>
      <c r="V14" s="301"/>
      <c r="W14" s="301">
        <v>273490.03999999998</v>
      </c>
      <c r="X14" s="301">
        <v>49230</v>
      </c>
      <c r="Y14" s="301"/>
      <c r="Z14" s="301">
        <v>320820.40000000002</v>
      </c>
      <c r="AA14" s="301"/>
      <c r="AB14">
        <v>448274.4</v>
      </c>
      <c r="AC14"/>
      <c r="AD14"/>
      <c r="AE14">
        <v>219237.14</v>
      </c>
      <c r="AF14">
        <v>31549.16</v>
      </c>
      <c r="AG14"/>
      <c r="AH14" s="244">
        <f t="shared" si="7"/>
        <v>988444.34000000008</v>
      </c>
      <c r="AI14" s="251">
        <f t="shared" si="8"/>
        <v>393548.17</v>
      </c>
      <c r="AJ14" s="246">
        <f t="shared" si="9"/>
        <v>594896.17000000016</v>
      </c>
      <c r="AK14" s="252">
        <f t="shared" si="10"/>
        <v>643540.43999999994</v>
      </c>
      <c r="AL14" s="253">
        <f t="shared" si="11"/>
        <v>699060.70000000007</v>
      </c>
      <c r="AM14" s="246">
        <f t="shared" si="6"/>
        <v>-55520.260000000126</v>
      </c>
    </row>
    <row r="15" spans="1:39" x14ac:dyDescent="0.25">
      <c r="A15" s="242" t="s">
        <v>161</v>
      </c>
      <c r="B15" s="242" t="s">
        <v>162</v>
      </c>
      <c r="C15" s="242">
        <v>5524</v>
      </c>
      <c r="D15" s="242" t="s">
        <v>177</v>
      </c>
      <c r="E15" t="s">
        <v>177</v>
      </c>
      <c r="F15" s="301">
        <v>797029.58</v>
      </c>
      <c r="G15" s="301">
        <v>28129</v>
      </c>
      <c r="H15" s="301">
        <v>346494.15</v>
      </c>
      <c r="J15">
        <v>188678.42</v>
      </c>
      <c r="K15">
        <v>769517.82</v>
      </c>
      <c r="P15" s="301">
        <v>147896.76999999999</v>
      </c>
      <c r="Q15" s="301">
        <v>12076.11</v>
      </c>
      <c r="T15">
        <v>-413167.98</v>
      </c>
      <c r="U15">
        <v>2525004.41</v>
      </c>
      <c r="W15" s="301">
        <v>108924.49</v>
      </c>
      <c r="Z15" s="301">
        <v>325203.8</v>
      </c>
      <c r="AB15">
        <v>371814.8</v>
      </c>
      <c r="AC15">
        <v>35520</v>
      </c>
      <c r="AE15">
        <v>78742.899999999994</v>
      </c>
      <c r="AF15">
        <v>82210.929999999993</v>
      </c>
      <c r="AH15" s="244">
        <f t="shared" si="7"/>
        <v>1171652.73</v>
      </c>
      <c r="AI15" s="251">
        <f t="shared" si="8"/>
        <v>159972.88</v>
      </c>
      <c r="AJ15" s="246">
        <f t="shared" si="9"/>
        <v>1011679.85</v>
      </c>
      <c r="AK15" s="252">
        <f t="shared" si="10"/>
        <v>434128.29</v>
      </c>
      <c r="AL15" s="253">
        <f t="shared" si="11"/>
        <v>568288.62999999989</v>
      </c>
      <c r="AM15" s="246">
        <f t="shared" si="6"/>
        <v>-134160.33999999991</v>
      </c>
    </row>
    <row r="16" spans="1:39" x14ac:dyDescent="0.25">
      <c r="A16" s="242" t="s">
        <v>161</v>
      </c>
      <c r="B16" s="242" t="s">
        <v>162</v>
      </c>
      <c r="C16" s="242">
        <v>5657</v>
      </c>
      <c r="D16" s="242" t="s">
        <v>179</v>
      </c>
      <c r="E16" t="s">
        <v>179</v>
      </c>
      <c r="F16" s="301">
        <v>239540.03</v>
      </c>
      <c r="G16" s="301">
        <v>72859.59</v>
      </c>
      <c r="H16" s="301">
        <v>117214.63</v>
      </c>
      <c r="J16">
        <v>218821.25</v>
      </c>
      <c r="K16">
        <v>761586.21</v>
      </c>
      <c r="P16" s="301">
        <v>60000</v>
      </c>
      <c r="Q16" s="301">
        <v>1578.21</v>
      </c>
      <c r="T16">
        <v>-3118679.35</v>
      </c>
      <c r="U16">
        <v>4613167.97</v>
      </c>
      <c r="W16" s="301">
        <v>178819.33</v>
      </c>
      <c r="AB16">
        <v>81232</v>
      </c>
      <c r="AE16">
        <v>218391.36</v>
      </c>
      <c r="AF16">
        <v>16034.28</v>
      </c>
      <c r="AH16" s="244">
        <f t="shared" si="7"/>
        <v>429614.25</v>
      </c>
      <c r="AI16" s="251">
        <f t="shared" si="8"/>
        <v>61578.21</v>
      </c>
      <c r="AJ16" s="246">
        <f t="shared" si="9"/>
        <v>368036.04</v>
      </c>
      <c r="AK16" s="252">
        <f t="shared" si="10"/>
        <v>178819.33</v>
      </c>
      <c r="AL16" s="253">
        <f t="shared" si="11"/>
        <v>315657.64</v>
      </c>
      <c r="AM16" s="246">
        <f t="shared" si="6"/>
        <v>-136838.31000000003</v>
      </c>
    </row>
    <row r="17" spans="1:39" x14ac:dyDescent="0.25">
      <c r="A17" s="242" t="s">
        <v>161</v>
      </c>
      <c r="B17" s="242" t="s">
        <v>162</v>
      </c>
      <c r="C17" s="242">
        <v>4057</v>
      </c>
      <c r="D17" s="242" t="s">
        <v>181</v>
      </c>
      <c r="E17" t="s">
        <v>181</v>
      </c>
      <c r="F17" s="301">
        <v>543460.77</v>
      </c>
      <c r="G17" s="301">
        <v>1121.53</v>
      </c>
      <c r="H17" s="301">
        <v>227819.12</v>
      </c>
      <c r="J17">
        <v>1625336.74</v>
      </c>
      <c r="K17">
        <v>709087.79</v>
      </c>
      <c r="M17" s="301">
        <v>0</v>
      </c>
      <c r="P17" s="301">
        <v>289428.36</v>
      </c>
      <c r="Q17" s="301">
        <v>10762</v>
      </c>
      <c r="T17">
        <v>-15012.72</v>
      </c>
      <c r="U17">
        <v>2841083.43</v>
      </c>
      <c r="W17" s="301">
        <v>189221.58</v>
      </c>
      <c r="Z17" s="301">
        <v>199940</v>
      </c>
      <c r="AB17">
        <v>325974</v>
      </c>
      <c r="AE17">
        <v>48725</v>
      </c>
      <c r="AF17">
        <v>24697.7</v>
      </c>
      <c r="AH17" s="244">
        <f t="shared" si="7"/>
        <v>772401.42</v>
      </c>
      <c r="AI17" s="251">
        <f t="shared" si="8"/>
        <v>300190.36</v>
      </c>
      <c r="AJ17" s="246">
        <f t="shared" si="9"/>
        <v>472211.06000000006</v>
      </c>
      <c r="AK17" s="252">
        <f t="shared" si="10"/>
        <v>389161.57999999996</v>
      </c>
      <c r="AL17" s="253">
        <f t="shared" si="11"/>
        <v>399396.7</v>
      </c>
      <c r="AM17" s="246">
        <f t="shared" si="6"/>
        <v>-10235.120000000054</v>
      </c>
    </row>
    <row r="18" spans="1:39" x14ac:dyDescent="0.25">
      <c r="A18" s="242" t="s">
        <v>161</v>
      </c>
      <c r="B18" s="242" t="s">
        <v>162</v>
      </c>
      <c r="C18" s="242">
        <v>2737</v>
      </c>
      <c r="D18" s="242" t="s">
        <v>183</v>
      </c>
      <c r="E18" t="s">
        <v>183</v>
      </c>
      <c r="F18" s="301">
        <v>564351.36</v>
      </c>
      <c r="G18" s="301">
        <v>48377.5</v>
      </c>
      <c r="H18" s="301">
        <v>52268.61</v>
      </c>
      <c r="J18">
        <v>2688234.06</v>
      </c>
      <c r="K18">
        <v>123161.74</v>
      </c>
      <c r="M18" s="301">
        <v>-90</v>
      </c>
      <c r="P18" s="301">
        <v>373112.61</v>
      </c>
      <c r="Q18" s="301">
        <v>0</v>
      </c>
      <c r="S18">
        <v>2424646.83</v>
      </c>
      <c r="U18">
        <v>675062.61</v>
      </c>
      <c r="W18" s="301">
        <v>83684.03</v>
      </c>
      <c r="Z18" s="301">
        <v>188316.9</v>
      </c>
      <c r="AB18">
        <v>226734.9</v>
      </c>
      <c r="AE18">
        <v>83599.03</v>
      </c>
      <c r="AF18">
        <v>45916.22</v>
      </c>
      <c r="AH18" s="244">
        <f t="shared" si="7"/>
        <v>664997.47</v>
      </c>
      <c r="AI18" s="251">
        <f t="shared" si="8"/>
        <v>373022.61</v>
      </c>
      <c r="AJ18" s="246">
        <f t="shared" si="9"/>
        <v>291974.86</v>
      </c>
      <c r="AK18" s="252">
        <f t="shared" si="10"/>
        <v>272000.93</v>
      </c>
      <c r="AL18" s="253">
        <f t="shared" si="11"/>
        <v>356250.15</v>
      </c>
      <c r="AM18" s="246">
        <f t="shared" si="6"/>
        <v>-84249.22000000003</v>
      </c>
    </row>
    <row r="19" spans="1:39" x14ac:dyDescent="0.25">
      <c r="A19" s="242" t="s">
        <v>161</v>
      </c>
      <c r="B19" s="242" t="s">
        <v>162</v>
      </c>
      <c r="C19" s="242">
        <v>4167</v>
      </c>
      <c r="D19" s="242" t="s">
        <v>185</v>
      </c>
      <c r="E19" t="s">
        <v>185</v>
      </c>
      <c r="F19" s="301">
        <v>508253.42</v>
      </c>
      <c r="G19" s="301">
        <v>100891.87</v>
      </c>
      <c r="H19" s="301">
        <v>146122.95000000001</v>
      </c>
      <c r="J19">
        <v>217640.31</v>
      </c>
      <c r="K19">
        <v>599935.31999999995</v>
      </c>
      <c r="M19" s="301">
        <v>0</v>
      </c>
      <c r="P19" s="301">
        <v>136877.81</v>
      </c>
      <c r="Q19" s="301">
        <v>3205.69</v>
      </c>
      <c r="T19">
        <v>-271654.02</v>
      </c>
      <c r="U19">
        <v>1767990.24</v>
      </c>
      <c r="W19" s="301">
        <v>75085.41</v>
      </c>
      <c r="Z19" s="301">
        <v>134000</v>
      </c>
      <c r="AB19">
        <v>155500</v>
      </c>
      <c r="AE19">
        <v>102444.34</v>
      </c>
      <c r="AF19">
        <v>17739.240000000002</v>
      </c>
      <c r="AH19" s="244">
        <f t="shared" si="7"/>
        <v>755268.24</v>
      </c>
      <c r="AI19" s="251">
        <f t="shared" si="8"/>
        <v>140083.5</v>
      </c>
      <c r="AJ19" s="246">
        <f t="shared" si="9"/>
        <v>615184.74</v>
      </c>
      <c r="AK19" s="252">
        <f t="shared" si="10"/>
        <v>209085.41</v>
      </c>
      <c r="AL19" s="253">
        <f t="shared" si="11"/>
        <v>275683.58</v>
      </c>
      <c r="AM19" s="246">
        <f t="shared" si="6"/>
        <v>-66598.170000000013</v>
      </c>
    </row>
    <row r="20" spans="1:39" x14ac:dyDescent="0.25">
      <c r="A20" s="242" t="s">
        <v>161</v>
      </c>
      <c r="B20" s="242" t="s">
        <v>162</v>
      </c>
      <c r="C20" s="242">
        <v>7036</v>
      </c>
      <c r="D20" s="242" t="s">
        <v>187</v>
      </c>
      <c r="E20" t="s">
        <v>187</v>
      </c>
      <c r="F20" s="301">
        <v>329266.63</v>
      </c>
      <c r="G20" s="301">
        <v>0</v>
      </c>
      <c r="H20" s="301">
        <v>138929.20000000001</v>
      </c>
      <c r="J20">
        <v>3661729.75</v>
      </c>
      <c r="K20">
        <v>969152.79</v>
      </c>
      <c r="M20" s="301">
        <v>0</v>
      </c>
      <c r="P20" s="301">
        <v>895852.65</v>
      </c>
      <c r="Q20" s="301">
        <v>18314.95</v>
      </c>
      <c r="S20">
        <v>3333463.4</v>
      </c>
      <c r="T20">
        <v>81721.210000000006</v>
      </c>
      <c r="U20">
        <v>938360.62</v>
      </c>
      <c r="W20" s="301">
        <v>95513.919999999998</v>
      </c>
      <c r="Z20" s="301">
        <v>470827.1</v>
      </c>
      <c r="AB20">
        <v>562212.1</v>
      </c>
      <c r="AE20">
        <v>106999.22</v>
      </c>
      <c r="AF20">
        <v>45764.160000000003</v>
      </c>
      <c r="AH20" s="244">
        <f t="shared" si="7"/>
        <v>468195.83</v>
      </c>
      <c r="AI20" s="251">
        <f t="shared" si="8"/>
        <v>914167.6</v>
      </c>
      <c r="AJ20" s="246">
        <f t="shared" si="9"/>
        <v>-445971.76999999996</v>
      </c>
      <c r="AK20" s="252">
        <f t="shared" si="10"/>
        <v>566341.02</v>
      </c>
      <c r="AL20" s="253">
        <f t="shared" si="11"/>
        <v>714975.48</v>
      </c>
      <c r="AM20" s="246">
        <f t="shared" si="6"/>
        <v>-148634.45999999996</v>
      </c>
    </row>
    <row r="21" spans="1:39" x14ac:dyDescent="0.25">
      <c r="A21" s="242" t="s">
        <v>161</v>
      </c>
      <c r="B21" s="242" t="s">
        <v>162</v>
      </c>
      <c r="C21" s="242">
        <v>4248</v>
      </c>
      <c r="D21" s="242" t="s">
        <v>189</v>
      </c>
      <c r="E21" t="s">
        <v>189</v>
      </c>
      <c r="F21" s="301">
        <v>436828.83</v>
      </c>
      <c r="G21" s="301">
        <v>0</v>
      </c>
      <c r="H21" s="301">
        <v>96438.57</v>
      </c>
      <c r="J21">
        <v>265126.07</v>
      </c>
      <c r="K21">
        <v>852271.35</v>
      </c>
      <c r="P21" s="301">
        <v>73400</v>
      </c>
      <c r="Q21" s="301">
        <v>2993.18</v>
      </c>
      <c r="T21">
        <v>886720.78</v>
      </c>
      <c r="U21">
        <v>909939.73</v>
      </c>
      <c r="W21" s="301">
        <v>96759.96</v>
      </c>
      <c r="Z21" s="301">
        <v>289460</v>
      </c>
      <c r="AB21">
        <v>407408</v>
      </c>
      <c r="AE21">
        <v>100151.31</v>
      </c>
      <c r="AF21">
        <v>40329.519999999997</v>
      </c>
      <c r="AH21" s="244">
        <f t="shared" si="7"/>
        <v>533267.4</v>
      </c>
      <c r="AI21" s="251">
        <f t="shared" si="8"/>
        <v>76393.179999999993</v>
      </c>
      <c r="AJ21" s="246">
        <f t="shared" si="9"/>
        <v>456874.22000000003</v>
      </c>
      <c r="AK21" s="252">
        <f t="shared" si="10"/>
        <v>386219.96</v>
      </c>
      <c r="AL21" s="253">
        <f t="shared" si="11"/>
        <v>547888.82999999996</v>
      </c>
      <c r="AM21" s="246">
        <f t="shared" si="6"/>
        <v>-161668.86999999994</v>
      </c>
    </row>
    <row r="22" spans="1:39" x14ac:dyDescent="0.25">
      <c r="A22" s="242" t="s">
        <v>161</v>
      </c>
      <c r="B22" s="242" t="s">
        <v>162</v>
      </c>
      <c r="C22" s="242">
        <v>4016</v>
      </c>
      <c r="D22" s="242" t="s">
        <v>191</v>
      </c>
      <c r="E22" t="s">
        <v>191</v>
      </c>
      <c r="F22" s="301">
        <v>908688</v>
      </c>
      <c r="G22" s="301">
        <v>0</v>
      </c>
      <c r="H22" s="301">
        <v>155865.78</v>
      </c>
      <c r="J22">
        <v>686082.37</v>
      </c>
      <c r="K22">
        <v>476692.87</v>
      </c>
      <c r="P22" s="301">
        <v>764625</v>
      </c>
      <c r="Q22" s="301">
        <v>-460.42</v>
      </c>
      <c r="T22">
        <v>404490.34</v>
      </c>
      <c r="U22">
        <v>1741975.93</v>
      </c>
      <c r="W22" s="301">
        <v>195611.56</v>
      </c>
      <c r="X22" s="301">
        <v>-12520</v>
      </c>
      <c r="Z22" s="301">
        <v>232560</v>
      </c>
      <c r="AB22">
        <v>255423</v>
      </c>
      <c r="AE22">
        <v>812979.21</v>
      </c>
      <c r="AF22">
        <v>24061.18</v>
      </c>
      <c r="AH22" s="244">
        <f t="shared" si="7"/>
        <v>1064553.78</v>
      </c>
      <c r="AI22" s="251">
        <f t="shared" si="8"/>
        <v>764164.58</v>
      </c>
      <c r="AJ22" s="246">
        <f t="shared" si="9"/>
        <v>300389.20000000007</v>
      </c>
      <c r="AK22" s="252">
        <f t="shared" si="10"/>
        <v>415651.56</v>
      </c>
      <c r="AL22" s="253">
        <f t="shared" si="11"/>
        <v>1092463.3899999999</v>
      </c>
      <c r="AM22" s="246">
        <f t="shared" si="6"/>
        <v>-676811.82999999984</v>
      </c>
    </row>
    <row r="23" spans="1:39" x14ac:dyDescent="0.25">
      <c r="A23" s="242" t="s">
        <v>161</v>
      </c>
      <c r="B23" s="242" t="s">
        <v>162</v>
      </c>
      <c r="C23" s="242">
        <v>1202</v>
      </c>
      <c r="D23" s="242" t="s">
        <v>193</v>
      </c>
      <c r="E23" t="s">
        <v>193</v>
      </c>
      <c r="F23" s="301">
        <v>462495.24</v>
      </c>
      <c r="G23" s="301">
        <v>21881.64</v>
      </c>
      <c r="H23" s="301">
        <v>293980.07</v>
      </c>
      <c r="J23">
        <v>1772952.15</v>
      </c>
      <c r="K23">
        <v>477428.39</v>
      </c>
      <c r="P23" s="301">
        <v>222183.43</v>
      </c>
      <c r="Q23" s="301">
        <v>118.32</v>
      </c>
      <c r="T23">
        <v>850249.28</v>
      </c>
      <c r="U23">
        <v>2083742</v>
      </c>
      <c r="W23" s="301">
        <v>148772.32</v>
      </c>
      <c r="Z23" s="301">
        <v>143420</v>
      </c>
      <c r="AB23">
        <v>299756</v>
      </c>
      <c r="AE23">
        <v>48196.67</v>
      </c>
      <c r="AF23">
        <v>48155.19</v>
      </c>
      <c r="AH23" s="244">
        <f t="shared" si="7"/>
        <v>778356.95</v>
      </c>
      <c r="AI23" s="251">
        <f t="shared" si="8"/>
        <v>222301.75</v>
      </c>
      <c r="AJ23" s="246">
        <f t="shared" si="9"/>
        <v>556055.19999999995</v>
      </c>
      <c r="AK23" s="252">
        <f t="shared" si="10"/>
        <v>292192.32</v>
      </c>
      <c r="AL23" s="253">
        <f t="shared" si="11"/>
        <v>396107.86</v>
      </c>
      <c r="AM23" s="246">
        <f t="shared" si="6"/>
        <v>-103915.53999999998</v>
      </c>
    </row>
    <row r="24" spans="1:39" x14ac:dyDescent="0.25">
      <c r="A24" s="242" t="s">
        <v>165</v>
      </c>
      <c r="B24" s="242" t="s">
        <v>195</v>
      </c>
      <c r="C24" s="242">
        <v>6244</v>
      </c>
      <c r="D24" s="242" t="s">
        <v>198</v>
      </c>
      <c r="E24" t="s">
        <v>198</v>
      </c>
      <c r="F24" s="301">
        <v>128409.9</v>
      </c>
      <c r="G24" s="301">
        <v>0</v>
      </c>
      <c r="H24" s="301">
        <v>21044.1</v>
      </c>
      <c r="J24">
        <v>161872.38</v>
      </c>
      <c r="K24">
        <v>86569.27</v>
      </c>
      <c r="N24" s="301">
        <v>0</v>
      </c>
      <c r="Q24" s="301">
        <v>0</v>
      </c>
      <c r="S24">
        <v>-183930.23999999999</v>
      </c>
      <c r="T24">
        <v>654578</v>
      </c>
      <c r="W24" s="301">
        <v>325323.42</v>
      </c>
      <c r="Y24" s="301">
        <v>1.31</v>
      </c>
      <c r="Z24" s="301">
        <v>313208</v>
      </c>
      <c r="AA24" s="301">
        <v>3000</v>
      </c>
      <c r="AB24">
        <v>433886</v>
      </c>
      <c r="AE24">
        <v>242363.34</v>
      </c>
      <c r="AF24">
        <v>18835.5</v>
      </c>
      <c r="AH24" s="244">
        <f t="shared" si="7"/>
        <v>149454</v>
      </c>
      <c r="AI24" s="251">
        <f t="shared" si="8"/>
        <v>0</v>
      </c>
      <c r="AJ24" s="246">
        <f t="shared" si="9"/>
        <v>149454</v>
      </c>
      <c r="AK24" s="252">
        <f t="shared" si="10"/>
        <v>641532.73</v>
      </c>
      <c r="AL24" s="253">
        <f t="shared" si="11"/>
        <v>695084.84</v>
      </c>
      <c r="AM24" s="246">
        <f t="shared" si="6"/>
        <v>-53552.109999999986</v>
      </c>
    </row>
    <row r="25" spans="1:39" x14ac:dyDescent="0.25">
      <c r="A25" s="242" t="s">
        <v>165</v>
      </c>
      <c r="B25" s="242" t="s">
        <v>195</v>
      </c>
      <c r="C25" s="242">
        <v>4760</v>
      </c>
      <c r="D25" s="242" t="s">
        <v>199</v>
      </c>
      <c r="E25" t="s">
        <v>199</v>
      </c>
      <c r="F25" s="301">
        <v>312775.18</v>
      </c>
      <c r="G25" s="301">
        <v>137760</v>
      </c>
      <c r="H25" s="301">
        <v>-52669.4</v>
      </c>
      <c r="J25">
        <v>968348.36</v>
      </c>
      <c r="K25">
        <v>1414027.14</v>
      </c>
      <c r="Q25" s="301">
        <v>-631.36</v>
      </c>
      <c r="S25">
        <v>-160236.91</v>
      </c>
      <c r="T25">
        <v>2645305.21</v>
      </c>
      <c r="W25" s="301">
        <v>470027.54</v>
      </c>
      <c r="AB25">
        <v>47311.37</v>
      </c>
      <c r="AE25">
        <v>119761.83</v>
      </c>
      <c r="AH25" s="244">
        <f t="shared" si="7"/>
        <v>397865.77999999997</v>
      </c>
      <c r="AI25" s="251">
        <f t="shared" si="8"/>
        <v>-631.36</v>
      </c>
      <c r="AJ25" s="246">
        <f t="shared" si="9"/>
        <v>398497.13999999996</v>
      </c>
      <c r="AK25" s="252">
        <f t="shared" si="10"/>
        <v>470027.54</v>
      </c>
      <c r="AL25" s="253">
        <f t="shared" si="11"/>
        <v>167073.20000000001</v>
      </c>
      <c r="AM25" s="246">
        <f t="shared" si="6"/>
        <v>302954.33999999997</v>
      </c>
    </row>
    <row r="26" spans="1:39" x14ac:dyDescent="0.25">
      <c r="A26" s="242" t="s">
        <v>165</v>
      </c>
      <c r="B26" s="242" t="s">
        <v>195</v>
      </c>
      <c r="C26" s="242">
        <v>3665</v>
      </c>
      <c r="D26" s="242" t="s">
        <v>200</v>
      </c>
      <c r="E26" t="s">
        <v>200</v>
      </c>
      <c r="F26" s="301">
        <v>284444.27</v>
      </c>
      <c r="G26" s="301">
        <v>1950384.5</v>
      </c>
      <c r="H26" s="301">
        <v>13889</v>
      </c>
      <c r="J26">
        <v>348579.88</v>
      </c>
      <c r="K26">
        <v>2091574.77</v>
      </c>
      <c r="P26" s="301">
        <v>232636</v>
      </c>
      <c r="Q26" s="301">
        <v>55326.58</v>
      </c>
      <c r="T26">
        <v>2356065.7799999998</v>
      </c>
      <c r="U26">
        <v>1839928.23</v>
      </c>
      <c r="W26" s="301">
        <v>245096.5</v>
      </c>
      <c r="Z26" s="301">
        <v>110320</v>
      </c>
      <c r="AB26">
        <v>128210</v>
      </c>
      <c r="AE26">
        <v>22290.67</v>
      </c>
      <c r="AH26" s="244">
        <f t="shared" si="7"/>
        <v>2248717.77</v>
      </c>
      <c r="AI26" s="251">
        <f t="shared" si="8"/>
        <v>287962.58</v>
      </c>
      <c r="AJ26" s="246">
        <f t="shared" si="9"/>
        <v>1960755.19</v>
      </c>
      <c r="AK26" s="252">
        <f t="shared" si="10"/>
        <v>355416.5</v>
      </c>
      <c r="AL26" s="253">
        <f t="shared" si="11"/>
        <v>150500.66999999998</v>
      </c>
      <c r="AM26" s="246">
        <f t="shared" si="6"/>
        <v>204915.83000000002</v>
      </c>
    </row>
    <row r="27" spans="1:39" x14ac:dyDescent="0.25">
      <c r="A27" s="242" t="s">
        <v>165</v>
      </c>
      <c r="B27" s="242" t="s">
        <v>195</v>
      </c>
      <c r="C27" s="242">
        <v>4355</v>
      </c>
      <c r="D27" s="242" t="s">
        <v>201</v>
      </c>
      <c r="E27" t="s">
        <v>201</v>
      </c>
      <c r="F27" s="301">
        <v>194511.59</v>
      </c>
      <c r="G27" s="301">
        <v>0</v>
      </c>
      <c r="H27" s="301">
        <v>4761.99</v>
      </c>
      <c r="J27">
        <v>2066952.35</v>
      </c>
      <c r="K27">
        <v>711712.45</v>
      </c>
      <c r="Q27" s="301">
        <v>1232</v>
      </c>
      <c r="T27">
        <v>-216749.42</v>
      </c>
      <c r="U27">
        <v>3263098.4</v>
      </c>
      <c r="V27" s="301">
        <v>294</v>
      </c>
      <c r="W27" s="301">
        <v>60528</v>
      </c>
      <c r="Z27" s="301">
        <v>120010</v>
      </c>
      <c r="AB27">
        <v>170270</v>
      </c>
      <c r="AE27">
        <v>62221</v>
      </c>
      <c r="AF27">
        <v>17983.599999999999</v>
      </c>
      <c r="AH27" s="244">
        <f t="shared" si="7"/>
        <v>199273.58</v>
      </c>
      <c r="AI27" s="251">
        <f t="shared" si="8"/>
        <v>1232</v>
      </c>
      <c r="AJ27" s="246">
        <f t="shared" si="9"/>
        <v>198041.58</v>
      </c>
      <c r="AK27" s="252">
        <f t="shared" si="10"/>
        <v>180832</v>
      </c>
      <c r="AL27" s="253">
        <f t="shared" si="11"/>
        <v>250474.6</v>
      </c>
      <c r="AM27" s="246">
        <f t="shared" si="6"/>
        <v>-69642.600000000006</v>
      </c>
    </row>
    <row r="28" spans="1:39" x14ac:dyDescent="0.25">
      <c r="A28" s="242" t="s">
        <v>165</v>
      </c>
      <c r="B28" s="242" t="s">
        <v>195</v>
      </c>
      <c r="C28" s="242">
        <v>2703</v>
      </c>
      <c r="D28" s="242" t="s">
        <v>202</v>
      </c>
      <c r="E28" t="s">
        <v>202</v>
      </c>
      <c r="F28" s="301">
        <v>58561.66</v>
      </c>
      <c r="G28" s="301">
        <v>0</v>
      </c>
      <c r="H28" s="301">
        <v>4651.37</v>
      </c>
      <c r="J28">
        <v>2067278.65</v>
      </c>
      <c r="K28">
        <v>248597.03</v>
      </c>
      <c r="Q28" s="301">
        <v>1872</v>
      </c>
      <c r="T28">
        <v>-567793.26</v>
      </c>
      <c r="U28">
        <v>3122820.6</v>
      </c>
      <c r="W28" s="301">
        <v>44927.839999999997</v>
      </c>
      <c r="Z28" s="301">
        <v>130880</v>
      </c>
      <c r="AB28">
        <v>209532</v>
      </c>
      <c r="AE28">
        <v>81875.55</v>
      </c>
      <c r="AF28">
        <v>52460.92</v>
      </c>
      <c r="AH28" s="244">
        <f t="shared" si="7"/>
        <v>63213.030000000006</v>
      </c>
      <c r="AI28" s="251">
        <f t="shared" si="8"/>
        <v>1872</v>
      </c>
      <c r="AJ28" s="246">
        <f t="shared" si="9"/>
        <v>61341.030000000006</v>
      </c>
      <c r="AK28" s="252">
        <f t="shared" si="10"/>
        <v>175807.84</v>
      </c>
      <c r="AL28" s="253">
        <f t="shared" si="11"/>
        <v>343868.47</v>
      </c>
      <c r="AM28" s="246">
        <f t="shared" si="6"/>
        <v>-168060.62999999998</v>
      </c>
    </row>
    <row r="29" spans="1:39" x14ac:dyDescent="0.25">
      <c r="A29" s="242" t="s">
        <v>165</v>
      </c>
      <c r="B29" s="242" t="s">
        <v>195</v>
      </c>
      <c r="C29" s="242">
        <v>3283</v>
      </c>
      <c r="D29" s="242" t="s">
        <v>203</v>
      </c>
      <c r="E29" t="s">
        <v>203</v>
      </c>
      <c r="F29" s="301">
        <v>395774.26</v>
      </c>
      <c r="G29" s="301">
        <v>0</v>
      </c>
      <c r="H29" s="301">
        <v>4962.92</v>
      </c>
      <c r="J29">
        <v>1105402.44</v>
      </c>
      <c r="K29">
        <v>962798.02</v>
      </c>
      <c r="P29" s="301">
        <v>268675</v>
      </c>
      <c r="Q29" s="301">
        <v>2552</v>
      </c>
      <c r="T29">
        <v>2155793.19</v>
      </c>
      <c r="W29" s="301">
        <v>245875.58</v>
      </c>
      <c r="Y29" s="301">
        <v>74.78</v>
      </c>
      <c r="Z29" s="301">
        <v>114340</v>
      </c>
      <c r="AA29" s="301">
        <v>3000</v>
      </c>
      <c r="AB29">
        <v>217116</v>
      </c>
      <c r="AE29">
        <v>59528.37</v>
      </c>
      <c r="AF29">
        <v>18728.54</v>
      </c>
      <c r="AH29" s="244">
        <f t="shared" si="7"/>
        <v>400737.18</v>
      </c>
      <c r="AI29" s="251">
        <f t="shared" si="8"/>
        <v>271227</v>
      </c>
      <c r="AJ29" s="246">
        <f t="shared" si="9"/>
        <v>129510.18</v>
      </c>
      <c r="AK29" s="252">
        <f t="shared" si="10"/>
        <v>363290.36</v>
      </c>
      <c r="AL29" s="253">
        <f t="shared" si="11"/>
        <v>295372.90999999997</v>
      </c>
      <c r="AM29" s="246">
        <f t="shared" si="6"/>
        <v>67917.450000000012</v>
      </c>
    </row>
    <row r="30" spans="1:39" x14ac:dyDescent="0.25">
      <c r="A30" s="242" t="s">
        <v>165</v>
      </c>
      <c r="B30" s="242" t="s">
        <v>195</v>
      </c>
      <c r="C30" s="242">
        <v>1804</v>
      </c>
      <c r="D30" s="242" t="s">
        <v>204</v>
      </c>
      <c r="E30" t="s">
        <v>204</v>
      </c>
      <c r="F30" s="301">
        <v>428163.73</v>
      </c>
      <c r="G30" s="301">
        <v>688690.99</v>
      </c>
      <c r="H30" s="301">
        <v>81534.69</v>
      </c>
      <c r="J30">
        <v>826063.94</v>
      </c>
      <c r="K30">
        <v>1104430.3400000001</v>
      </c>
      <c r="P30" s="301">
        <v>231674</v>
      </c>
      <c r="Q30" s="301">
        <v>-244.8</v>
      </c>
      <c r="S30">
        <v>-210876.62</v>
      </c>
      <c r="T30">
        <v>2709594.88</v>
      </c>
      <c r="W30" s="301">
        <v>565316.35</v>
      </c>
      <c r="Z30" s="301">
        <v>73080</v>
      </c>
      <c r="AB30">
        <v>124329</v>
      </c>
      <c r="AE30">
        <v>58066.68</v>
      </c>
      <c r="AF30">
        <v>44264.44</v>
      </c>
      <c r="AH30" s="244">
        <f t="shared" si="7"/>
        <v>1198389.4099999999</v>
      </c>
      <c r="AI30" s="251">
        <f t="shared" si="8"/>
        <v>231429.2</v>
      </c>
      <c r="AJ30" s="246">
        <f t="shared" si="9"/>
        <v>966960.21</v>
      </c>
      <c r="AK30" s="252">
        <f t="shared" si="10"/>
        <v>638396.35</v>
      </c>
      <c r="AL30" s="253">
        <f t="shared" si="11"/>
        <v>226660.12</v>
      </c>
      <c r="AM30" s="246">
        <f t="shared" si="6"/>
        <v>411736.23</v>
      </c>
    </row>
    <row r="31" spans="1:39" x14ac:dyDescent="0.25">
      <c r="A31" s="242" t="s">
        <v>165</v>
      </c>
      <c r="B31" s="242" t="s">
        <v>195</v>
      </c>
      <c r="C31" s="242">
        <v>2904</v>
      </c>
      <c r="D31" s="242" t="s">
        <v>205</v>
      </c>
      <c r="E31" t="s">
        <v>205</v>
      </c>
      <c r="F31" s="301">
        <v>102634.76</v>
      </c>
      <c r="G31" s="301">
        <v>0</v>
      </c>
      <c r="H31" s="301">
        <v>959.1</v>
      </c>
      <c r="I31" s="301">
        <v>21469</v>
      </c>
      <c r="J31">
        <v>137843</v>
      </c>
      <c r="K31">
        <v>545707.27</v>
      </c>
      <c r="Q31" s="301">
        <v>20144</v>
      </c>
      <c r="R31">
        <v>551</v>
      </c>
      <c r="S31">
        <v>-2190280.75</v>
      </c>
      <c r="T31">
        <v>41156.1</v>
      </c>
      <c r="U31">
        <v>3095144.84</v>
      </c>
      <c r="W31" s="301">
        <v>78669.14</v>
      </c>
      <c r="Z31" s="301">
        <v>292380</v>
      </c>
      <c r="AA31" s="301">
        <v>3000</v>
      </c>
      <c r="AB31">
        <v>361942</v>
      </c>
      <c r="AE31">
        <v>116847.2</v>
      </c>
      <c r="AF31">
        <v>41012</v>
      </c>
      <c r="AH31" s="244">
        <f t="shared" si="7"/>
        <v>125062.86</v>
      </c>
      <c r="AI31" s="251">
        <f t="shared" si="8"/>
        <v>20144</v>
      </c>
      <c r="AJ31" s="246">
        <f t="shared" si="9"/>
        <v>104918.86</v>
      </c>
      <c r="AK31" s="252">
        <f t="shared" si="10"/>
        <v>374049.14</v>
      </c>
      <c r="AL31" s="253">
        <f t="shared" si="11"/>
        <v>519801.2</v>
      </c>
      <c r="AM31" s="246">
        <f t="shared" si="6"/>
        <v>-145752.06</v>
      </c>
    </row>
    <row r="32" spans="1:39" x14ac:dyDescent="0.25">
      <c r="A32" s="242" t="s">
        <v>165</v>
      </c>
      <c r="B32" s="242" t="s">
        <v>195</v>
      </c>
      <c r="C32" s="242">
        <v>6953</v>
      </c>
      <c r="D32" s="242" t="s">
        <v>206</v>
      </c>
      <c r="E32" t="s">
        <v>206</v>
      </c>
      <c r="F32" s="301">
        <v>444855.87</v>
      </c>
      <c r="G32" s="301">
        <v>0</v>
      </c>
      <c r="H32" s="301">
        <v>27308.63</v>
      </c>
      <c r="J32">
        <v>834888.02</v>
      </c>
      <c r="K32">
        <v>2599182.39</v>
      </c>
      <c r="Q32" s="301">
        <v>1346</v>
      </c>
      <c r="T32">
        <v>3943255.19</v>
      </c>
      <c r="W32" s="301">
        <v>99130.42</v>
      </c>
      <c r="Z32" s="301">
        <v>299886</v>
      </c>
      <c r="AB32">
        <v>411246</v>
      </c>
      <c r="AE32">
        <v>136497.64000000001</v>
      </c>
      <c r="AF32">
        <v>77139.06</v>
      </c>
      <c r="AH32" s="244">
        <f t="shared" si="7"/>
        <v>472164.5</v>
      </c>
      <c r="AI32" s="251">
        <f t="shared" si="8"/>
        <v>1346</v>
      </c>
      <c r="AJ32" s="246">
        <f t="shared" si="9"/>
        <v>470818.5</v>
      </c>
      <c r="AK32" s="252">
        <f t="shared" si="10"/>
        <v>399016.42</v>
      </c>
      <c r="AL32" s="253">
        <f t="shared" si="11"/>
        <v>624882.69999999995</v>
      </c>
      <c r="AM32" s="246">
        <f t="shared" si="6"/>
        <v>-225866.27999999997</v>
      </c>
    </row>
    <row r="33" spans="1:39" x14ac:dyDescent="0.25">
      <c r="A33" s="242" t="s">
        <v>165</v>
      </c>
      <c r="B33" s="242" t="s">
        <v>195</v>
      </c>
      <c r="C33" s="242">
        <v>5358</v>
      </c>
      <c r="D33" s="242" t="s">
        <v>207</v>
      </c>
      <c r="E33" t="s">
        <v>207</v>
      </c>
      <c r="F33" s="301">
        <v>169356.44</v>
      </c>
      <c r="G33" s="301">
        <v>15000</v>
      </c>
      <c r="H33" s="301">
        <v>32206.29</v>
      </c>
      <c r="J33">
        <v>1307288.42</v>
      </c>
      <c r="K33">
        <v>24174</v>
      </c>
      <c r="T33">
        <v>-40536.97</v>
      </c>
      <c r="U33">
        <v>1455376.69</v>
      </c>
      <c r="W33" s="301">
        <v>163593.41</v>
      </c>
      <c r="AE33">
        <v>9500</v>
      </c>
      <c r="AF33">
        <v>9207.98</v>
      </c>
      <c r="AH33" s="244">
        <f t="shared" si="7"/>
        <v>216562.73</v>
      </c>
      <c r="AI33" s="251">
        <f t="shared" si="8"/>
        <v>0</v>
      </c>
      <c r="AJ33" s="246">
        <f t="shared" si="9"/>
        <v>216562.73</v>
      </c>
      <c r="AK33" s="252">
        <f t="shared" si="10"/>
        <v>163593.41</v>
      </c>
      <c r="AL33" s="253">
        <f t="shared" si="11"/>
        <v>18707.98</v>
      </c>
      <c r="AM33" s="246">
        <f t="shared" si="6"/>
        <v>144885.43</v>
      </c>
    </row>
    <row r="34" spans="1:39" x14ac:dyDescent="0.25">
      <c r="A34" s="242" t="s">
        <v>165</v>
      </c>
      <c r="B34" s="242" t="s">
        <v>195</v>
      </c>
      <c r="C34" s="242">
        <v>1450</v>
      </c>
      <c r="D34" s="242" t="s">
        <v>208</v>
      </c>
      <c r="E34" t="s">
        <v>208</v>
      </c>
      <c r="F34" s="301">
        <v>214134.08</v>
      </c>
      <c r="G34" s="301">
        <v>377138.12</v>
      </c>
      <c r="H34" s="301">
        <v>289728.5</v>
      </c>
      <c r="J34">
        <v>644375.87</v>
      </c>
      <c r="K34">
        <v>354100.11</v>
      </c>
      <c r="Q34" s="301">
        <v>3061</v>
      </c>
      <c r="T34">
        <v>293859.27</v>
      </c>
      <c r="U34">
        <v>1829621.52</v>
      </c>
      <c r="W34" s="301">
        <v>27909.47</v>
      </c>
      <c r="AB34">
        <v>131683</v>
      </c>
      <c r="AE34">
        <v>43980.5</v>
      </c>
      <c r="AF34">
        <v>58811.08</v>
      </c>
      <c r="AH34" s="244">
        <f t="shared" si="7"/>
        <v>881000.7</v>
      </c>
      <c r="AI34" s="251">
        <f t="shared" si="8"/>
        <v>3061</v>
      </c>
      <c r="AJ34" s="246">
        <f t="shared" si="9"/>
        <v>877939.7</v>
      </c>
      <c r="AK34" s="252">
        <f t="shared" si="10"/>
        <v>27909.47</v>
      </c>
      <c r="AL34" s="253">
        <f t="shared" si="11"/>
        <v>234474.58000000002</v>
      </c>
      <c r="AM34" s="246">
        <f t="shared" si="6"/>
        <v>-206565.11000000002</v>
      </c>
    </row>
    <row r="35" spans="1:39" x14ac:dyDescent="0.25">
      <c r="A35" s="242" t="s">
        <v>165</v>
      </c>
      <c r="B35" s="242" t="s">
        <v>195</v>
      </c>
      <c r="C35" s="242">
        <v>1590</v>
      </c>
      <c r="D35" s="242" t="s">
        <v>209</v>
      </c>
      <c r="E35" t="s">
        <v>209</v>
      </c>
      <c r="F35" s="301">
        <v>252020.94</v>
      </c>
      <c r="G35" s="301">
        <v>445788.03</v>
      </c>
      <c r="H35" s="301">
        <v>83650.97</v>
      </c>
      <c r="J35">
        <v>424165.17</v>
      </c>
      <c r="K35">
        <v>110796.14</v>
      </c>
      <c r="L35">
        <v>1</v>
      </c>
      <c r="P35" s="301">
        <v>533230</v>
      </c>
      <c r="Q35" s="301">
        <v>42245</v>
      </c>
      <c r="T35">
        <v>-1627376.3</v>
      </c>
      <c r="U35">
        <v>2563303.2200000002</v>
      </c>
      <c r="W35" s="301">
        <v>20436.98</v>
      </c>
      <c r="Z35" s="301">
        <v>58890</v>
      </c>
      <c r="AB35">
        <v>130700</v>
      </c>
      <c r="AE35">
        <v>96220.36</v>
      </c>
      <c r="AF35">
        <v>23151.57</v>
      </c>
      <c r="AG35">
        <v>1359.72</v>
      </c>
      <c r="AH35" s="244">
        <f t="shared" si="7"/>
        <v>781459.94</v>
      </c>
      <c r="AI35" s="251">
        <f t="shared" si="8"/>
        <v>575475</v>
      </c>
      <c r="AJ35" s="246">
        <f t="shared" si="9"/>
        <v>205984.93999999994</v>
      </c>
      <c r="AK35" s="252">
        <f t="shared" si="10"/>
        <v>79326.98</v>
      </c>
      <c r="AL35" s="253">
        <f t="shared" si="11"/>
        <v>251431.65</v>
      </c>
      <c r="AM35" s="246">
        <f t="shared" si="6"/>
        <v>-172104.66999999998</v>
      </c>
    </row>
    <row r="36" spans="1:39" x14ac:dyDescent="0.25">
      <c r="A36" s="242" t="s">
        <v>168</v>
      </c>
      <c r="B36" s="242" t="s">
        <v>211</v>
      </c>
      <c r="C36" s="242">
        <v>6255</v>
      </c>
      <c r="D36" s="242" t="s">
        <v>213</v>
      </c>
      <c r="E36" t="s">
        <v>213</v>
      </c>
      <c r="F36" s="301">
        <v>781857.64</v>
      </c>
      <c r="G36" s="301">
        <v>4928</v>
      </c>
      <c r="H36" s="301">
        <v>45991.59</v>
      </c>
      <c r="J36">
        <v>529102.12</v>
      </c>
      <c r="K36">
        <v>87559.06</v>
      </c>
      <c r="M36" s="301">
        <v>0</v>
      </c>
      <c r="P36" s="301">
        <v>525496</v>
      </c>
      <c r="Q36" s="301">
        <v>970.89</v>
      </c>
      <c r="T36">
        <v>-2756755.41</v>
      </c>
      <c r="U36">
        <v>3551030.77</v>
      </c>
      <c r="W36" s="301">
        <v>298910.57</v>
      </c>
      <c r="Z36" s="301">
        <v>389940.92</v>
      </c>
      <c r="AB36">
        <v>472054.92</v>
      </c>
      <c r="AE36">
        <v>49911.47</v>
      </c>
      <c r="AF36">
        <v>26228.94</v>
      </c>
      <c r="AH36" s="244">
        <f t="shared" si="7"/>
        <v>832777.23</v>
      </c>
      <c r="AI36" s="251">
        <f t="shared" si="8"/>
        <v>526466.89</v>
      </c>
      <c r="AJ36" s="246">
        <f t="shared" si="9"/>
        <v>306310.33999999997</v>
      </c>
      <c r="AK36" s="252">
        <f t="shared" si="10"/>
        <v>688851.49</v>
      </c>
      <c r="AL36" s="253">
        <f t="shared" si="11"/>
        <v>548195.32999999996</v>
      </c>
      <c r="AM36" s="246">
        <f t="shared" si="6"/>
        <v>140656.16000000003</v>
      </c>
    </row>
    <row r="37" spans="1:39" x14ac:dyDescent="0.25">
      <c r="A37" s="242" t="s">
        <v>168</v>
      </c>
      <c r="B37" s="242" t="s">
        <v>211</v>
      </c>
      <c r="C37" s="242">
        <v>4295</v>
      </c>
      <c r="D37" s="242" t="s">
        <v>214</v>
      </c>
      <c r="E37" t="s">
        <v>214</v>
      </c>
      <c r="F37" s="301">
        <v>678028.54</v>
      </c>
      <c r="G37" s="301">
        <v>56157.55</v>
      </c>
      <c r="H37" s="301">
        <v>100909.36</v>
      </c>
      <c r="J37">
        <v>271521</v>
      </c>
      <c r="K37">
        <v>104897.5</v>
      </c>
      <c r="M37" s="301">
        <v>5500</v>
      </c>
      <c r="P37" s="301">
        <v>111918</v>
      </c>
      <c r="Q37" s="301">
        <v>1171</v>
      </c>
      <c r="T37">
        <v>-831701.87</v>
      </c>
      <c r="U37">
        <v>1997207.95</v>
      </c>
      <c r="W37" s="301">
        <v>81482.429999999993</v>
      </c>
      <c r="Z37" s="301">
        <v>162078</v>
      </c>
      <c r="AB37">
        <v>259950</v>
      </c>
      <c r="AE37">
        <v>29575.4</v>
      </c>
      <c r="AF37">
        <v>11519</v>
      </c>
      <c r="AH37" s="244">
        <f t="shared" si="7"/>
        <v>835095.45000000007</v>
      </c>
      <c r="AI37" s="251">
        <f t="shared" si="8"/>
        <v>118589</v>
      </c>
      <c r="AJ37" s="246">
        <f t="shared" si="9"/>
        <v>716506.45000000007</v>
      </c>
      <c r="AK37" s="252">
        <f t="shared" si="10"/>
        <v>243560.43</v>
      </c>
      <c r="AL37" s="253">
        <f t="shared" si="11"/>
        <v>301044.40000000002</v>
      </c>
      <c r="AM37" s="246">
        <f t="shared" si="6"/>
        <v>-57483.97000000003</v>
      </c>
    </row>
    <row r="38" spans="1:39" x14ac:dyDescent="0.25">
      <c r="A38" s="242" t="s">
        <v>168</v>
      </c>
      <c r="B38" s="242" t="s">
        <v>211</v>
      </c>
      <c r="C38" s="242">
        <v>5791</v>
      </c>
      <c r="D38" s="242" t="s">
        <v>215</v>
      </c>
      <c r="E38" t="s">
        <v>215</v>
      </c>
      <c r="F38" s="301">
        <v>241873.73</v>
      </c>
      <c r="G38" s="301">
        <v>9206.2000000000007</v>
      </c>
      <c r="H38" s="301">
        <v>9234.08</v>
      </c>
      <c r="J38">
        <v>158264.04</v>
      </c>
      <c r="K38">
        <v>18449.23</v>
      </c>
      <c r="P38" s="301">
        <v>26400</v>
      </c>
      <c r="Q38" s="301">
        <v>3753.78</v>
      </c>
      <c r="T38">
        <v>-2481032.38</v>
      </c>
      <c r="U38">
        <v>2854572.07</v>
      </c>
      <c r="W38" s="301">
        <v>167828.57</v>
      </c>
      <c r="X38" s="301">
        <v>10400</v>
      </c>
      <c r="Z38" s="301">
        <v>215439</v>
      </c>
      <c r="AB38">
        <v>274116</v>
      </c>
      <c r="AE38">
        <v>71683.12</v>
      </c>
      <c r="AF38">
        <v>8729.64</v>
      </c>
      <c r="AH38" s="244">
        <f t="shared" si="7"/>
        <v>260314.01</v>
      </c>
      <c r="AI38" s="251">
        <f t="shared" si="8"/>
        <v>30153.78</v>
      </c>
      <c r="AJ38" s="246">
        <f t="shared" si="9"/>
        <v>230160.23</v>
      </c>
      <c r="AK38" s="252">
        <f t="shared" si="10"/>
        <v>393667.57</v>
      </c>
      <c r="AL38" s="253">
        <f t="shared" si="11"/>
        <v>354528.76</v>
      </c>
      <c r="AM38" s="246">
        <f t="shared" si="6"/>
        <v>39138.81</v>
      </c>
    </row>
    <row r="39" spans="1:39" x14ac:dyDescent="0.25">
      <c r="A39" s="242" t="s">
        <v>168</v>
      </c>
      <c r="B39" s="242" t="s">
        <v>211</v>
      </c>
      <c r="C39" s="242">
        <v>2483</v>
      </c>
      <c r="D39" s="242" t="s">
        <v>216</v>
      </c>
      <c r="E39" t="s">
        <v>216</v>
      </c>
      <c r="F39" s="301">
        <v>422062.77</v>
      </c>
      <c r="G39" s="301">
        <v>34960.54</v>
      </c>
      <c r="H39" s="301">
        <v>26036.71</v>
      </c>
      <c r="J39">
        <v>383191.65</v>
      </c>
      <c r="K39">
        <v>160394.91</v>
      </c>
      <c r="M39" s="301">
        <v>0</v>
      </c>
      <c r="Q39" s="301">
        <v>525</v>
      </c>
      <c r="T39">
        <v>-399490.11</v>
      </c>
      <c r="U39">
        <v>1440362.48</v>
      </c>
      <c r="W39" s="301">
        <v>125803.4</v>
      </c>
      <c r="AB39">
        <v>42990</v>
      </c>
      <c r="AE39">
        <v>40636.82</v>
      </c>
      <c r="AF39">
        <v>46039.87</v>
      </c>
      <c r="AH39" s="244">
        <f t="shared" si="7"/>
        <v>483060.02</v>
      </c>
      <c r="AI39" s="251">
        <f t="shared" si="8"/>
        <v>525</v>
      </c>
      <c r="AJ39" s="246">
        <f t="shared" si="9"/>
        <v>482535.02</v>
      </c>
      <c r="AK39" s="252">
        <f t="shared" si="10"/>
        <v>125803.4</v>
      </c>
      <c r="AL39" s="253">
        <f t="shared" si="11"/>
        <v>129666.69</v>
      </c>
      <c r="AM39" s="246">
        <f t="shared" si="6"/>
        <v>-3863.2900000000081</v>
      </c>
    </row>
    <row r="40" spans="1:39" x14ac:dyDescent="0.25">
      <c r="A40" s="242" t="s">
        <v>168</v>
      </c>
      <c r="B40" s="242" t="s">
        <v>211</v>
      </c>
      <c r="C40" s="242">
        <v>2151</v>
      </c>
      <c r="D40" s="242" t="s">
        <v>217</v>
      </c>
      <c r="E40" t="s">
        <v>217</v>
      </c>
      <c r="F40" s="301">
        <v>386241</v>
      </c>
      <c r="G40" s="301">
        <v>15279.55</v>
      </c>
      <c r="H40" s="301">
        <v>13041.54</v>
      </c>
      <c r="J40">
        <v>2558360.5499999998</v>
      </c>
      <c r="K40">
        <v>323474.32</v>
      </c>
      <c r="M40" s="301">
        <v>0</v>
      </c>
      <c r="Q40" s="301">
        <v>502</v>
      </c>
      <c r="T40">
        <v>2689157.8</v>
      </c>
      <c r="U40">
        <v>455164.99</v>
      </c>
      <c r="W40" s="301">
        <v>122734.44</v>
      </c>
      <c r="Z40" s="301">
        <v>296657.8</v>
      </c>
      <c r="AB40">
        <v>336205.8</v>
      </c>
      <c r="AE40">
        <v>50021.08</v>
      </c>
      <c r="AF40">
        <v>67905.69</v>
      </c>
      <c r="AH40" s="244">
        <f t="shared" si="7"/>
        <v>414562.08999999997</v>
      </c>
      <c r="AI40" s="251">
        <f t="shared" si="8"/>
        <v>502</v>
      </c>
      <c r="AJ40" s="246">
        <f t="shared" si="9"/>
        <v>414060.08999999997</v>
      </c>
      <c r="AK40" s="252">
        <f t="shared" si="10"/>
        <v>419392.24</v>
      </c>
      <c r="AL40" s="253">
        <f t="shared" si="11"/>
        <v>454132.57</v>
      </c>
      <c r="AM40" s="246">
        <f t="shared" si="6"/>
        <v>-34740.330000000016</v>
      </c>
    </row>
    <row r="41" spans="1:39" x14ac:dyDescent="0.25">
      <c r="A41" s="242" t="s">
        <v>168</v>
      </c>
      <c r="B41" s="242" t="s">
        <v>211</v>
      </c>
      <c r="C41" s="242">
        <v>2636</v>
      </c>
      <c r="D41" s="242" t="s">
        <v>218</v>
      </c>
      <c r="E41" t="s">
        <v>218</v>
      </c>
      <c r="F41" s="301">
        <v>363251.03</v>
      </c>
      <c r="G41" s="301">
        <v>3948.55</v>
      </c>
      <c r="H41" s="301">
        <v>177465.69</v>
      </c>
      <c r="J41">
        <v>198265.14</v>
      </c>
      <c r="K41">
        <v>379271.94</v>
      </c>
      <c r="Q41" s="301">
        <v>9377.5</v>
      </c>
      <c r="T41">
        <v>-966153.17</v>
      </c>
      <c r="U41">
        <v>1976836.89</v>
      </c>
      <c r="W41" s="301">
        <v>127719.07</v>
      </c>
      <c r="Z41" s="301">
        <v>197762</v>
      </c>
      <c r="AB41">
        <v>219472</v>
      </c>
      <c r="AE41">
        <v>60124.98</v>
      </c>
      <c r="AF41">
        <v>20364.96</v>
      </c>
      <c r="AH41" s="244">
        <f t="shared" si="7"/>
        <v>544665.27</v>
      </c>
      <c r="AI41" s="251">
        <f t="shared" si="8"/>
        <v>9377.5</v>
      </c>
      <c r="AJ41" s="246">
        <f t="shared" si="9"/>
        <v>535287.77</v>
      </c>
      <c r="AK41" s="252">
        <f t="shared" si="10"/>
        <v>325481.07</v>
      </c>
      <c r="AL41" s="253">
        <f t="shared" si="11"/>
        <v>299961.94</v>
      </c>
      <c r="AM41" s="246">
        <f t="shared" si="6"/>
        <v>25519.130000000005</v>
      </c>
    </row>
    <row r="42" spans="1:39" x14ac:dyDescent="0.25">
      <c r="A42" s="242" t="s">
        <v>168</v>
      </c>
      <c r="B42" s="242" t="s">
        <v>211</v>
      </c>
      <c r="C42" s="242">
        <v>4545</v>
      </c>
      <c r="D42" s="242" t="s">
        <v>219</v>
      </c>
      <c r="E42" t="s">
        <v>219</v>
      </c>
      <c r="F42" s="301">
        <v>548680.87</v>
      </c>
      <c r="G42" s="301">
        <v>30663.62</v>
      </c>
      <c r="H42" s="301">
        <v>24058.03</v>
      </c>
      <c r="J42">
        <v>284091.21000000002</v>
      </c>
      <c r="K42">
        <v>239373.06</v>
      </c>
      <c r="M42" s="301">
        <v>0</v>
      </c>
      <c r="P42" s="301">
        <v>3837.4</v>
      </c>
      <c r="Q42" s="301">
        <v>978.75</v>
      </c>
      <c r="T42">
        <v>-657163.15</v>
      </c>
      <c r="U42">
        <v>1732965.71</v>
      </c>
      <c r="W42" s="301">
        <v>235343.58</v>
      </c>
      <c r="X42" s="301">
        <v>62850</v>
      </c>
      <c r="Z42" s="301">
        <v>213134.5</v>
      </c>
      <c r="AB42">
        <v>281130.5</v>
      </c>
      <c r="AE42">
        <v>151834.76999999999</v>
      </c>
      <c r="AF42">
        <v>21638.91</v>
      </c>
      <c r="AH42" s="244">
        <f t="shared" si="7"/>
        <v>603402.52</v>
      </c>
      <c r="AI42" s="251">
        <f t="shared" si="8"/>
        <v>4816.1499999999996</v>
      </c>
      <c r="AJ42" s="246">
        <f t="shared" si="9"/>
        <v>598586.37</v>
      </c>
      <c r="AK42" s="252">
        <f t="shared" si="10"/>
        <v>511328.07999999996</v>
      </c>
      <c r="AL42" s="253">
        <f t="shared" si="11"/>
        <v>454604.18</v>
      </c>
      <c r="AM42" s="246">
        <f t="shared" si="6"/>
        <v>56723.899999999965</v>
      </c>
    </row>
    <row r="43" spans="1:39" x14ac:dyDescent="0.25">
      <c r="A43" s="242" t="s">
        <v>168</v>
      </c>
      <c r="B43" s="242" t="s">
        <v>211</v>
      </c>
      <c r="C43" s="242">
        <v>2870</v>
      </c>
      <c r="D43" s="242" t="s">
        <v>220</v>
      </c>
      <c r="E43" t="s">
        <v>220</v>
      </c>
      <c r="F43" s="301">
        <v>421208.73</v>
      </c>
      <c r="G43" s="301">
        <v>52947.360000000001</v>
      </c>
      <c r="H43" s="301">
        <v>266502.78999999998</v>
      </c>
      <c r="J43">
        <v>249288.45</v>
      </c>
      <c r="K43">
        <v>152541.38</v>
      </c>
      <c r="M43" s="301">
        <v>4599</v>
      </c>
      <c r="P43" s="301">
        <v>95847.039999999994</v>
      </c>
      <c r="Q43" s="301">
        <v>733</v>
      </c>
      <c r="T43">
        <v>-999664.08</v>
      </c>
      <c r="U43">
        <v>2083523.09</v>
      </c>
      <c r="W43" s="301">
        <v>137807.29999999999</v>
      </c>
      <c r="Z43" s="301">
        <v>137718</v>
      </c>
      <c r="AB43">
        <v>197785</v>
      </c>
      <c r="AE43">
        <v>41887.46</v>
      </c>
      <c r="AF43">
        <v>62211.360000000001</v>
      </c>
      <c r="AH43" s="244">
        <f t="shared" si="7"/>
        <v>740658.87999999989</v>
      </c>
      <c r="AI43" s="251">
        <f t="shared" si="8"/>
        <v>101179.04</v>
      </c>
      <c r="AJ43" s="246">
        <f t="shared" si="9"/>
        <v>639479.83999999985</v>
      </c>
      <c r="AK43" s="252">
        <f t="shared" si="10"/>
        <v>275525.3</v>
      </c>
      <c r="AL43" s="253">
        <f t="shared" si="11"/>
        <v>301883.82</v>
      </c>
      <c r="AM43" s="246">
        <f t="shared" si="6"/>
        <v>-26358.520000000019</v>
      </c>
    </row>
    <row r="44" spans="1:39" x14ac:dyDescent="0.25">
      <c r="A44" s="242" t="s">
        <v>168</v>
      </c>
      <c r="B44" s="242" t="s">
        <v>211</v>
      </c>
      <c r="C44" s="242">
        <v>3482</v>
      </c>
      <c r="D44" s="242" t="s">
        <v>221</v>
      </c>
      <c r="E44" t="s">
        <v>221</v>
      </c>
      <c r="F44" s="301">
        <v>434316.91</v>
      </c>
      <c r="G44" s="301">
        <v>22000</v>
      </c>
      <c r="H44" s="301">
        <v>14431.88</v>
      </c>
      <c r="J44">
        <v>1088076.81</v>
      </c>
      <c r="K44">
        <v>217062.56</v>
      </c>
      <c r="M44" s="301">
        <v>0</v>
      </c>
      <c r="P44" s="301">
        <v>0</v>
      </c>
      <c r="Q44" s="301">
        <v>2681.02</v>
      </c>
      <c r="T44">
        <v>1904406.77</v>
      </c>
      <c r="W44" s="301">
        <v>102607.97</v>
      </c>
      <c r="Z44" s="301">
        <v>169806</v>
      </c>
      <c r="AB44">
        <v>277449</v>
      </c>
      <c r="AC44">
        <v>600</v>
      </c>
      <c r="AE44">
        <v>80910.8</v>
      </c>
      <c r="AF44">
        <v>35725.480000000003</v>
      </c>
      <c r="AH44" s="244">
        <f t="shared" si="7"/>
        <v>470748.79</v>
      </c>
      <c r="AI44" s="251">
        <f t="shared" si="8"/>
        <v>2681.02</v>
      </c>
      <c r="AJ44" s="246">
        <f t="shared" si="9"/>
        <v>468067.76999999996</v>
      </c>
      <c r="AK44" s="252">
        <f t="shared" si="10"/>
        <v>272413.96999999997</v>
      </c>
      <c r="AL44" s="253">
        <f t="shared" si="11"/>
        <v>394685.27999999997</v>
      </c>
      <c r="AM44" s="246">
        <f t="shared" si="6"/>
        <v>-122271.31</v>
      </c>
    </row>
    <row r="45" spans="1:39" x14ac:dyDescent="0.25">
      <c r="A45" s="242" t="s">
        <v>168</v>
      </c>
      <c r="B45" s="242" t="s">
        <v>211</v>
      </c>
      <c r="C45" s="242">
        <v>4225</v>
      </c>
      <c r="D45" s="242" t="s">
        <v>222</v>
      </c>
      <c r="E45" t="s">
        <v>222</v>
      </c>
      <c r="F45" s="301">
        <v>51148.32</v>
      </c>
      <c r="G45" s="301">
        <v>131331.22</v>
      </c>
      <c r="H45" s="301">
        <v>14337.78</v>
      </c>
      <c r="J45">
        <v>635974.23</v>
      </c>
      <c r="K45">
        <v>275998.21000000002</v>
      </c>
      <c r="M45" s="301">
        <v>66180</v>
      </c>
      <c r="P45" s="301">
        <v>36000</v>
      </c>
      <c r="Q45" s="301">
        <v>5858.36</v>
      </c>
      <c r="T45">
        <v>-423177.52</v>
      </c>
      <c r="U45">
        <v>1500565.11</v>
      </c>
      <c r="W45" s="301">
        <v>154798.21</v>
      </c>
      <c r="X45" s="301">
        <v>127050</v>
      </c>
      <c r="Z45" s="301">
        <v>240037</v>
      </c>
      <c r="AB45">
        <v>316157</v>
      </c>
      <c r="AE45">
        <v>257210.9</v>
      </c>
      <c r="AF45">
        <v>25023.86</v>
      </c>
      <c r="AH45" s="244">
        <f t="shared" si="7"/>
        <v>196817.32</v>
      </c>
      <c r="AI45" s="251">
        <f t="shared" si="8"/>
        <v>108038.36</v>
      </c>
      <c r="AJ45" s="246">
        <f t="shared" si="9"/>
        <v>88778.96</v>
      </c>
      <c r="AK45" s="252">
        <f t="shared" si="10"/>
        <v>521885.20999999996</v>
      </c>
      <c r="AL45" s="253">
        <f t="shared" si="11"/>
        <v>598391.76</v>
      </c>
      <c r="AM45" s="246">
        <f t="shared" si="6"/>
        <v>-76506.550000000047</v>
      </c>
    </row>
    <row r="46" spans="1:39" x14ac:dyDescent="0.25">
      <c r="A46" s="242" t="s">
        <v>168</v>
      </c>
      <c r="B46" s="242" t="s">
        <v>211</v>
      </c>
      <c r="C46" s="242">
        <v>3058</v>
      </c>
      <c r="D46" s="242" t="s">
        <v>224</v>
      </c>
      <c r="E46" t="s">
        <v>224</v>
      </c>
      <c r="F46" s="301">
        <v>169339.71</v>
      </c>
      <c r="G46" s="301">
        <v>1962.6</v>
      </c>
      <c r="H46" s="301">
        <v>7547</v>
      </c>
      <c r="J46">
        <v>22278</v>
      </c>
      <c r="K46">
        <v>2180.71</v>
      </c>
      <c r="M46" s="301">
        <v>0</v>
      </c>
      <c r="Q46" s="301">
        <v>869</v>
      </c>
      <c r="T46">
        <v>-2101244.9500000002</v>
      </c>
      <c r="U46">
        <v>2280594.58</v>
      </c>
      <c r="W46" s="301">
        <v>145258.32999999999</v>
      </c>
      <c r="Z46" s="301">
        <v>296451</v>
      </c>
      <c r="AB46">
        <v>367673</v>
      </c>
      <c r="AE46">
        <v>38044.74</v>
      </c>
      <c r="AF46">
        <v>4497.9799999999996</v>
      </c>
      <c r="AH46" s="244">
        <f t="shared" si="7"/>
        <v>178849.31</v>
      </c>
      <c r="AI46" s="251">
        <f t="shared" si="8"/>
        <v>869</v>
      </c>
      <c r="AJ46" s="246">
        <f t="shared" si="9"/>
        <v>177980.31</v>
      </c>
      <c r="AK46" s="252">
        <f t="shared" si="10"/>
        <v>441709.32999999996</v>
      </c>
      <c r="AL46" s="253">
        <f t="shared" si="11"/>
        <v>410215.72</v>
      </c>
      <c r="AM46" s="246">
        <f t="shared" si="6"/>
        <v>31493.609999999986</v>
      </c>
    </row>
    <row r="47" spans="1:39" x14ac:dyDescent="0.25">
      <c r="A47" s="242" t="s">
        <v>170</v>
      </c>
      <c r="B47" s="242" t="s">
        <v>226</v>
      </c>
      <c r="C47" s="242">
        <v>2820</v>
      </c>
      <c r="D47" s="242" t="s">
        <v>228</v>
      </c>
      <c r="E47" t="s">
        <v>228</v>
      </c>
      <c r="F47" s="301">
        <v>261533.48</v>
      </c>
      <c r="G47" s="301">
        <v>11278.75</v>
      </c>
      <c r="H47" s="301">
        <v>9496.7999999999993</v>
      </c>
      <c r="J47">
        <v>5674054.1799999997</v>
      </c>
      <c r="K47">
        <v>1827964.7</v>
      </c>
      <c r="Q47" s="301">
        <v>1056</v>
      </c>
      <c r="S47">
        <v>-1378318.91</v>
      </c>
      <c r="T47">
        <v>7059034.6100000003</v>
      </c>
      <c r="U47">
        <v>2114009</v>
      </c>
      <c r="W47" s="301">
        <v>143039.38</v>
      </c>
      <c r="Y47" s="301">
        <v>607.15</v>
      </c>
      <c r="Z47" s="301">
        <v>90993</v>
      </c>
      <c r="AB47">
        <v>136629</v>
      </c>
      <c r="AE47">
        <v>24380.93</v>
      </c>
      <c r="AF47">
        <v>41266.39</v>
      </c>
      <c r="AH47" s="244">
        <f t="shared" si="7"/>
        <v>282309.02999999997</v>
      </c>
      <c r="AI47" s="251">
        <f t="shared" si="8"/>
        <v>1056</v>
      </c>
      <c r="AJ47" s="246">
        <f t="shared" si="9"/>
        <v>281253.02999999997</v>
      </c>
      <c r="AK47" s="252">
        <f t="shared" si="10"/>
        <v>234639.53</v>
      </c>
      <c r="AL47" s="253">
        <f t="shared" si="11"/>
        <v>202276.32</v>
      </c>
      <c r="AM47" s="246">
        <f t="shared" si="6"/>
        <v>32363.209999999992</v>
      </c>
    </row>
    <row r="48" spans="1:39" x14ac:dyDescent="0.25">
      <c r="A48" s="242" t="s">
        <v>170</v>
      </c>
      <c r="B48" s="242" t="s">
        <v>226</v>
      </c>
      <c r="C48" s="242">
        <v>3895</v>
      </c>
      <c r="D48" s="242" t="s">
        <v>229</v>
      </c>
      <c r="E48" t="s">
        <v>229</v>
      </c>
      <c r="F48" s="301">
        <v>755588.37</v>
      </c>
      <c r="G48" s="301">
        <v>8244.7099999999991</v>
      </c>
      <c r="H48" s="301">
        <v>5227.34</v>
      </c>
      <c r="J48">
        <v>3438441.21</v>
      </c>
      <c r="K48">
        <v>206742.45</v>
      </c>
      <c r="M48" s="301">
        <v>0</v>
      </c>
      <c r="P48" s="301">
        <v>237866.87</v>
      </c>
      <c r="Q48" s="301">
        <v>579.73</v>
      </c>
      <c r="T48">
        <v>2440018.58</v>
      </c>
      <c r="U48">
        <v>1646714.98</v>
      </c>
      <c r="W48" s="301">
        <v>22488.19</v>
      </c>
      <c r="Z48" s="301">
        <v>177387</v>
      </c>
      <c r="AB48">
        <v>223598</v>
      </c>
      <c r="AE48">
        <v>49357.62</v>
      </c>
      <c r="AF48">
        <v>39504.1</v>
      </c>
      <c r="AH48" s="244">
        <f t="shared" si="7"/>
        <v>769060.41999999993</v>
      </c>
      <c r="AI48" s="251">
        <f t="shared" si="8"/>
        <v>238446.6</v>
      </c>
      <c r="AJ48" s="246">
        <f t="shared" si="9"/>
        <v>530613.81999999995</v>
      </c>
      <c r="AK48" s="252">
        <f t="shared" si="10"/>
        <v>199875.19</v>
      </c>
      <c r="AL48" s="253">
        <f t="shared" si="11"/>
        <v>312459.71999999997</v>
      </c>
      <c r="AM48" s="246">
        <f t="shared" si="6"/>
        <v>-112584.52999999997</v>
      </c>
    </row>
    <row r="49" spans="1:39" x14ac:dyDescent="0.25">
      <c r="A49" s="242" t="s">
        <v>170</v>
      </c>
      <c r="B49" s="242" t="s">
        <v>226</v>
      </c>
      <c r="C49" s="242">
        <v>2041</v>
      </c>
      <c r="D49" s="242" t="s">
        <v>230</v>
      </c>
      <c r="E49" t="s">
        <v>230</v>
      </c>
      <c r="F49" s="301">
        <v>1167967.23</v>
      </c>
      <c r="G49" s="301">
        <v>6041.5</v>
      </c>
      <c r="H49" s="301">
        <v>11092.34</v>
      </c>
      <c r="J49">
        <v>1446982.69</v>
      </c>
      <c r="K49">
        <v>1981377.61</v>
      </c>
      <c r="L49">
        <v>73999</v>
      </c>
      <c r="M49" s="301">
        <v>0</v>
      </c>
      <c r="Q49" s="301">
        <v>2824</v>
      </c>
      <c r="S49">
        <v>27700</v>
      </c>
      <c r="T49">
        <v>2253102.5699999998</v>
      </c>
      <c r="U49">
        <v>2273364.33</v>
      </c>
      <c r="W49" s="301">
        <v>21330.89</v>
      </c>
      <c r="Z49" s="301">
        <v>149334.39999999999</v>
      </c>
      <c r="AB49">
        <v>198469.4</v>
      </c>
      <c r="AE49">
        <v>18613.96</v>
      </c>
      <c r="AF49">
        <v>46684.46</v>
      </c>
      <c r="AH49" s="244">
        <f t="shared" si="7"/>
        <v>1185101.07</v>
      </c>
      <c r="AI49" s="251">
        <f t="shared" si="8"/>
        <v>2824</v>
      </c>
      <c r="AJ49" s="246">
        <f t="shared" si="9"/>
        <v>1182277.07</v>
      </c>
      <c r="AK49" s="252">
        <f t="shared" si="10"/>
        <v>170665.28999999998</v>
      </c>
      <c r="AL49" s="253">
        <f t="shared" si="11"/>
        <v>263767.82</v>
      </c>
      <c r="AM49" s="246">
        <f t="shared" si="6"/>
        <v>-93102.530000000028</v>
      </c>
    </row>
    <row r="50" spans="1:39" x14ac:dyDescent="0.25">
      <c r="A50" s="242" t="s">
        <v>172</v>
      </c>
      <c r="B50" s="242" t="s">
        <v>232</v>
      </c>
      <c r="C50" s="242">
        <v>2880</v>
      </c>
      <c r="D50" s="242" t="s">
        <v>234</v>
      </c>
      <c r="E50" t="s">
        <v>234</v>
      </c>
      <c r="F50" s="301">
        <v>838380.59</v>
      </c>
      <c r="G50" s="301">
        <v>0</v>
      </c>
      <c r="H50" s="301">
        <v>205.92</v>
      </c>
      <c r="J50">
        <v>-4478.2299999999996</v>
      </c>
      <c r="K50">
        <v>623407.54</v>
      </c>
      <c r="M50" s="301">
        <v>0</v>
      </c>
      <c r="N50" s="301">
        <v>956.8</v>
      </c>
      <c r="P50" s="301">
        <v>429364</v>
      </c>
      <c r="Q50" s="301">
        <v>3498.3</v>
      </c>
      <c r="T50">
        <v>-1071233.53</v>
      </c>
      <c r="U50">
        <v>2191305.25</v>
      </c>
      <c r="W50" s="301">
        <v>32061.98</v>
      </c>
      <c r="Z50" s="301">
        <v>258281.60000000001</v>
      </c>
      <c r="AB50">
        <v>280011.59999999998</v>
      </c>
      <c r="AE50">
        <v>55726.98</v>
      </c>
      <c r="AF50">
        <v>26800</v>
      </c>
      <c r="AH50" s="244">
        <f t="shared" si="7"/>
        <v>838586.51</v>
      </c>
      <c r="AI50" s="251">
        <f t="shared" si="8"/>
        <v>433819.1</v>
      </c>
      <c r="AJ50" s="246">
        <f t="shared" si="9"/>
        <v>404767.41000000003</v>
      </c>
      <c r="AK50" s="252">
        <f t="shared" si="10"/>
        <v>290343.58</v>
      </c>
      <c r="AL50" s="253">
        <f t="shared" si="11"/>
        <v>362538.57999999996</v>
      </c>
      <c r="AM50" s="246">
        <f t="shared" si="6"/>
        <v>-72194.999999999942</v>
      </c>
    </row>
    <row r="51" spans="1:39" x14ac:dyDescent="0.25">
      <c r="A51" s="242" t="s">
        <v>172</v>
      </c>
      <c r="B51" s="242" t="s">
        <v>232</v>
      </c>
      <c r="C51" s="242">
        <v>9821</v>
      </c>
      <c r="D51" s="242" t="s">
        <v>235</v>
      </c>
      <c r="E51" t="s">
        <v>235</v>
      </c>
      <c r="F51" s="301">
        <v>1134462.23</v>
      </c>
      <c r="G51" s="301">
        <v>0</v>
      </c>
      <c r="H51" s="301">
        <v>146442.29999999999</v>
      </c>
      <c r="J51">
        <v>985907.78</v>
      </c>
      <c r="K51">
        <v>94006.22</v>
      </c>
      <c r="M51" s="301">
        <v>-4000</v>
      </c>
      <c r="P51" s="301">
        <v>1501705.09</v>
      </c>
      <c r="Q51" s="301">
        <v>4550.2</v>
      </c>
      <c r="T51">
        <v>-1257631.28</v>
      </c>
      <c r="U51">
        <v>2281491.52</v>
      </c>
      <c r="W51" s="301">
        <v>257337.39</v>
      </c>
      <c r="Y51" s="301">
        <v>10.62</v>
      </c>
      <c r="Z51" s="301">
        <v>513618.4</v>
      </c>
      <c r="AB51">
        <v>592018.4</v>
      </c>
      <c r="AE51">
        <v>124673.11</v>
      </c>
      <c r="AF51">
        <v>41771.9</v>
      </c>
      <c r="AH51" s="244">
        <f t="shared" si="7"/>
        <v>1280904.53</v>
      </c>
      <c r="AI51" s="251">
        <f t="shared" si="8"/>
        <v>1502255.29</v>
      </c>
      <c r="AJ51" s="246">
        <f t="shared" si="9"/>
        <v>-221350.76</v>
      </c>
      <c r="AK51" s="252">
        <f t="shared" si="10"/>
        <v>770966.41</v>
      </c>
      <c r="AL51" s="253">
        <f t="shared" si="11"/>
        <v>758463.41</v>
      </c>
      <c r="AM51" s="246">
        <f t="shared" si="6"/>
        <v>12503</v>
      </c>
    </row>
    <row r="52" spans="1:39" x14ac:dyDescent="0.25">
      <c r="A52" s="242" t="s">
        <v>172</v>
      </c>
      <c r="B52" s="242" t="s">
        <v>232</v>
      </c>
      <c r="C52" s="242">
        <v>4858</v>
      </c>
      <c r="D52" s="242" t="s">
        <v>236</v>
      </c>
      <c r="E52" t="s">
        <v>236</v>
      </c>
      <c r="F52" s="301">
        <v>218383.81</v>
      </c>
      <c r="G52" s="301">
        <v>6192</v>
      </c>
      <c r="H52" s="301">
        <v>36314.699999999997</v>
      </c>
      <c r="J52">
        <v>-5079.07</v>
      </c>
      <c r="K52">
        <v>1413459.24</v>
      </c>
      <c r="M52" s="301">
        <v>0</v>
      </c>
      <c r="N52" s="301">
        <v>0</v>
      </c>
      <c r="P52" s="301">
        <v>77740</v>
      </c>
      <c r="Q52" s="301">
        <v>3812.16</v>
      </c>
      <c r="T52">
        <v>-798647.63</v>
      </c>
      <c r="U52">
        <v>2647377.69</v>
      </c>
      <c r="W52" s="301">
        <v>90845.66</v>
      </c>
      <c r="Z52" s="301">
        <v>302885.8</v>
      </c>
      <c r="AB52">
        <v>302885.8</v>
      </c>
      <c r="AE52">
        <v>235920.6</v>
      </c>
      <c r="AF52">
        <v>32886.6</v>
      </c>
      <c r="AH52" s="244">
        <f t="shared" si="7"/>
        <v>260890.51</v>
      </c>
      <c r="AI52" s="251">
        <f t="shared" si="8"/>
        <v>81552.160000000003</v>
      </c>
      <c r="AJ52" s="246">
        <f t="shared" si="9"/>
        <v>179338.35</v>
      </c>
      <c r="AK52" s="252">
        <f t="shared" si="10"/>
        <v>393731.45999999996</v>
      </c>
      <c r="AL52" s="253">
        <f t="shared" si="11"/>
        <v>571693</v>
      </c>
      <c r="AM52" s="246">
        <f t="shared" si="6"/>
        <v>-177961.54000000004</v>
      </c>
    </row>
    <row r="53" spans="1:39" x14ac:dyDescent="0.25">
      <c r="A53" s="242" t="s">
        <v>172</v>
      </c>
      <c r="B53" s="242" t="s">
        <v>232</v>
      </c>
      <c r="C53" s="242">
        <v>5652</v>
      </c>
      <c r="D53" s="242" t="s">
        <v>237</v>
      </c>
      <c r="E53" t="s">
        <v>237</v>
      </c>
      <c r="F53" s="301">
        <v>1085002.76</v>
      </c>
      <c r="G53" s="301">
        <v>0</v>
      </c>
      <c r="H53" s="301">
        <v>6961.92</v>
      </c>
      <c r="J53">
        <v>68735.289999999994</v>
      </c>
      <c r="K53">
        <v>319735.13</v>
      </c>
      <c r="M53" s="301">
        <v>0</v>
      </c>
      <c r="O53" s="301">
        <v>271320</v>
      </c>
      <c r="P53" s="301">
        <v>1100722.28</v>
      </c>
      <c r="Q53" s="301">
        <v>3334</v>
      </c>
      <c r="T53">
        <v>-4330723.26</v>
      </c>
      <c r="U53">
        <v>4706462.17</v>
      </c>
      <c r="W53" s="301">
        <v>62045.84</v>
      </c>
      <c r="Y53" s="301">
        <v>1690.96</v>
      </c>
      <c r="Z53" s="301">
        <v>314942.8</v>
      </c>
      <c r="AB53">
        <v>403338.8</v>
      </c>
      <c r="AE53">
        <v>148369.29999999999</v>
      </c>
      <c r="AF53">
        <v>31151.59</v>
      </c>
      <c r="AH53" s="244">
        <f t="shared" si="7"/>
        <v>1091964.68</v>
      </c>
      <c r="AI53" s="251">
        <f t="shared" si="8"/>
        <v>1375376.28</v>
      </c>
      <c r="AJ53" s="246">
        <f t="shared" si="9"/>
        <v>-283411.60000000009</v>
      </c>
      <c r="AK53" s="252">
        <f t="shared" si="10"/>
        <v>378679.6</v>
      </c>
      <c r="AL53" s="253">
        <f t="shared" si="11"/>
        <v>582859.68999999994</v>
      </c>
      <c r="AM53" s="246">
        <f t="shared" si="6"/>
        <v>-204180.08999999997</v>
      </c>
    </row>
    <row r="54" spans="1:39" x14ac:dyDescent="0.25">
      <c r="A54" s="242" t="s">
        <v>174</v>
      </c>
      <c r="B54" s="242" t="s">
        <v>239</v>
      </c>
      <c r="C54" s="242">
        <v>2823</v>
      </c>
      <c r="D54" s="242" t="s">
        <v>241</v>
      </c>
      <c r="E54" t="s">
        <v>241</v>
      </c>
      <c r="F54" s="301">
        <v>1026119.46</v>
      </c>
      <c r="G54" s="301">
        <v>0</v>
      </c>
      <c r="H54" s="301">
        <v>47718.82</v>
      </c>
      <c r="J54">
        <v>1006334.75</v>
      </c>
      <c r="K54">
        <v>1093424.58</v>
      </c>
      <c r="P54" s="301">
        <v>175150</v>
      </c>
      <c r="Q54" s="301">
        <v>-29729.9</v>
      </c>
      <c r="T54">
        <v>2247188.98</v>
      </c>
      <c r="U54">
        <v>954921</v>
      </c>
      <c r="W54" s="301">
        <v>31385.87</v>
      </c>
      <c r="Z54" s="301">
        <v>170424.95999999999</v>
      </c>
      <c r="AA54" s="301">
        <v>2500</v>
      </c>
      <c r="AB54">
        <v>239464.95999999999</v>
      </c>
      <c r="AE54">
        <v>75341.259999999995</v>
      </c>
      <c r="AF54">
        <v>63437.08</v>
      </c>
      <c r="AH54" s="244">
        <f t="shared" si="7"/>
        <v>1073838.28</v>
      </c>
      <c r="AI54" s="251">
        <f t="shared" si="8"/>
        <v>145420.1</v>
      </c>
      <c r="AJ54" s="246">
        <f t="shared" si="9"/>
        <v>928418.18</v>
      </c>
      <c r="AK54" s="252">
        <f t="shared" si="10"/>
        <v>204310.83</v>
      </c>
      <c r="AL54" s="253">
        <f t="shared" si="11"/>
        <v>378243.3</v>
      </c>
      <c r="AM54" s="246">
        <f t="shared" si="6"/>
        <v>-173932.47</v>
      </c>
    </row>
    <row r="55" spans="1:39" x14ac:dyDescent="0.25">
      <c r="A55" s="242" t="s">
        <v>174</v>
      </c>
      <c r="B55" s="242" t="s">
        <v>239</v>
      </c>
      <c r="C55" s="242">
        <v>4818</v>
      </c>
      <c r="D55" s="242" t="s">
        <v>242</v>
      </c>
      <c r="E55" t="s">
        <v>242</v>
      </c>
      <c r="F55" s="301">
        <v>1403699.62</v>
      </c>
      <c r="G55" s="301">
        <v>0</v>
      </c>
      <c r="H55" s="301">
        <v>137403.32</v>
      </c>
      <c r="J55">
        <v>1757409.31</v>
      </c>
      <c r="K55">
        <v>257809.92000000001</v>
      </c>
      <c r="P55" s="301">
        <v>1604338.13</v>
      </c>
      <c r="Q55" s="301">
        <v>-37125</v>
      </c>
      <c r="T55">
        <v>-385757.7</v>
      </c>
      <c r="U55">
        <v>2528782.23</v>
      </c>
      <c r="W55" s="301">
        <v>53548.92</v>
      </c>
      <c r="Z55" s="301">
        <v>123254</v>
      </c>
      <c r="AB55">
        <v>221463</v>
      </c>
      <c r="AE55">
        <v>54940.85</v>
      </c>
      <c r="AF55">
        <v>54314.559999999998</v>
      </c>
      <c r="AH55" s="244">
        <f t="shared" si="7"/>
        <v>1541102.9400000002</v>
      </c>
      <c r="AI55" s="251">
        <f t="shared" si="8"/>
        <v>1567213.13</v>
      </c>
      <c r="AJ55" s="246">
        <f t="shared" si="9"/>
        <v>-26110.189999999711</v>
      </c>
      <c r="AK55" s="252">
        <f t="shared" si="10"/>
        <v>176802.91999999998</v>
      </c>
      <c r="AL55" s="253">
        <f t="shared" si="11"/>
        <v>330718.40999999997</v>
      </c>
      <c r="AM55" s="246">
        <f t="shared" si="6"/>
        <v>-153915.49</v>
      </c>
    </row>
    <row r="56" spans="1:39" x14ac:dyDescent="0.25">
      <c r="A56" s="242" t="s">
        <v>174</v>
      </c>
      <c r="B56" s="242" t="s">
        <v>239</v>
      </c>
      <c r="C56" s="242">
        <v>2500</v>
      </c>
      <c r="D56" s="242" t="s">
        <v>243</v>
      </c>
      <c r="E56" t="s">
        <v>243</v>
      </c>
      <c r="F56" s="301">
        <v>143320.04</v>
      </c>
      <c r="G56" s="301">
        <v>0</v>
      </c>
      <c r="H56" s="301">
        <v>132016.49</v>
      </c>
      <c r="J56">
        <v>765666.28</v>
      </c>
      <c r="K56">
        <v>152502.82999999999</v>
      </c>
      <c r="P56" s="301">
        <v>-738546</v>
      </c>
      <c r="Q56" s="301">
        <v>284.02999999999997</v>
      </c>
      <c r="T56">
        <v>-516090.56</v>
      </c>
      <c r="U56">
        <v>2500517.0699999998</v>
      </c>
      <c r="W56" s="301">
        <v>62708.42</v>
      </c>
      <c r="Z56" s="301">
        <v>380576</v>
      </c>
      <c r="AB56">
        <v>416788</v>
      </c>
      <c r="AE56">
        <v>32674.04</v>
      </c>
      <c r="AF56">
        <v>33351.279999999999</v>
      </c>
      <c r="AH56" s="244">
        <f t="shared" si="7"/>
        <v>275336.53000000003</v>
      </c>
      <c r="AI56" s="251">
        <f t="shared" si="8"/>
        <v>-738261.97</v>
      </c>
      <c r="AJ56" s="246">
        <f t="shared" si="9"/>
        <v>1013598.5</v>
      </c>
      <c r="AK56" s="252">
        <f t="shared" si="10"/>
        <v>443284.42</v>
      </c>
      <c r="AL56" s="253">
        <f t="shared" si="11"/>
        <v>482813.31999999995</v>
      </c>
      <c r="AM56" s="246">
        <f t="shared" si="6"/>
        <v>-39528.899999999965</v>
      </c>
    </row>
    <row r="57" spans="1:39" x14ac:dyDescent="0.25">
      <c r="A57" s="242" t="s">
        <v>174</v>
      </c>
      <c r="B57" s="242" t="s">
        <v>239</v>
      </c>
      <c r="C57" s="242">
        <v>4429</v>
      </c>
      <c r="D57" s="242" t="s">
        <v>244</v>
      </c>
      <c r="E57" t="s">
        <v>244</v>
      </c>
      <c r="F57" s="301">
        <v>440699.42</v>
      </c>
      <c r="G57" s="301">
        <v>0</v>
      </c>
      <c r="H57" s="301">
        <v>68522.69</v>
      </c>
      <c r="J57">
        <v>470864.6</v>
      </c>
      <c r="K57">
        <v>286094.32</v>
      </c>
      <c r="Q57" s="301">
        <v>-8335.5</v>
      </c>
      <c r="T57">
        <v>-558538.11</v>
      </c>
      <c r="U57">
        <v>1946573.94</v>
      </c>
      <c r="W57" s="301">
        <v>51350.44</v>
      </c>
      <c r="Z57" s="301">
        <v>187635</v>
      </c>
      <c r="AB57">
        <v>257711</v>
      </c>
      <c r="AE57">
        <v>31358.74</v>
      </c>
      <c r="AF57">
        <v>42311</v>
      </c>
      <c r="AH57" s="244">
        <f t="shared" si="7"/>
        <v>509222.11</v>
      </c>
      <c r="AI57" s="251">
        <f t="shared" si="8"/>
        <v>-8335.5</v>
      </c>
      <c r="AJ57" s="246">
        <f t="shared" si="9"/>
        <v>517557.61</v>
      </c>
      <c r="AK57" s="252">
        <f t="shared" si="10"/>
        <v>238985.44</v>
      </c>
      <c r="AL57" s="253">
        <f t="shared" si="11"/>
        <v>331380.74</v>
      </c>
      <c r="AM57" s="246">
        <f t="shared" si="6"/>
        <v>-92395.299999999988</v>
      </c>
    </row>
    <row r="58" spans="1:39" x14ac:dyDescent="0.25">
      <c r="A58" s="242" t="s">
        <v>174</v>
      </c>
      <c r="B58" s="242" t="s">
        <v>239</v>
      </c>
      <c r="C58" s="242">
        <v>3247</v>
      </c>
      <c r="D58" s="242" t="s">
        <v>245</v>
      </c>
      <c r="E58" t="s">
        <v>245</v>
      </c>
      <c r="F58" s="301">
        <v>431704.64</v>
      </c>
      <c r="G58" s="301">
        <v>0</v>
      </c>
      <c r="H58" s="301">
        <v>24470.5</v>
      </c>
      <c r="J58">
        <v>320354.01</v>
      </c>
      <c r="K58">
        <v>142307</v>
      </c>
      <c r="P58" s="301">
        <v>163735.51999999999</v>
      </c>
      <c r="Q58" s="301">
        <v>2757</v>
      </c>
      <c r="T58">
        <v>1881471.51</v>
      </c>
      <c r="U58">
        <v>-980950.37</v>
      </c>
      <c r="W58" s="301">
        <v>21764.5</v>
      </c>
      <c r="Z58" s="301">
        <v>341432</v>
      </c>
      <c r="AB58">
        <v>374012</v>
      </c>
      <c r="AE58">
        <v>110654.8</v>
      </c>
      <c r="AF58">
        <v>12490.21</v>
      </c>
      <c r="AH58" s="244">
        <f t="shared" si="7"/>
        <v>456175.14</v>
      </c>
      <c r="AI58" s="251">
        <f t="shared" si="8"/>
        <v>166492.51999999999</v>
      </c>
      <c r="AJ58" s="246">
        <f t="shared" si="9"/>
        <v>289682.62</v>
      </c>
      <c r="AK58" s="252">
        <f t="shared" si="10"/>
        <v>363196.5</v>
      </c>
      <c r="AL58" s="253">
        <f t="shared" si="11"/>
        <v>497157.01</v>
      </c>
      <c r="AM58" s="246">
        <f t="shared" si="6"/>
        <v>-133960.51</v>
      </c>
    </row>
    <row r="59" spans="1:39" x14ac:dyDescent="0.25">
      <c r="A59" s="255" t="s">
        <v>174</v>
      </c>
      <c r="B59" s="255" t="s">
        <v>239</v>
      </c>
      <c r="C59" s="255">
        <v>1126</v>
      </c>
      <c r="D59" s="255" t="s">
        <v>246</v>
      </c>
      <c r="E59" t="s">
        <v>246</v>
      </c>
      <c r="F59" s="301">
        <v>403465.45</v>
      </c>
      <c r="G59" s="301">
        <v>0</v>
      </c>
      <c r="H59" s="301">
        <v>16102.24</v>
      </c>
      <c r="J59">
        <v>820580.15</v>
      </c>
      <c r="K59">
        <v>89976.14</v>
      </c>
      <c r="L59">
        <v>0</v>
      </c>
      <c r="P59" s="301">
        <v>170945</v>
      </c>
      <c r="Q59" s="301">
        <v>1306</v>
      </c>
      <c r="T59">
        <v>-439687.7</v>
      </c>
      <c r="U59">
        <v>1692734</v>
      </c>
      <c r="W59" s="301">
        <v>16301.68</v>
      </c>
      <c r="Z59" s="301">
        <v>104412</v>
      </c>
      <c r="AB59">
        <v>169307</v>
      </c>
      <c r="AE59">
        <v>15967.92</v>
      </c>
      <c r="AF59">
        <v>31301.08</v>
      </c>
      <c r="AH59" s="244">
        <f t="shared" si="7"/>
        <v>419567.69</v>
      </c>
      <c r="AI59" s="251">
        <f t="shared" si="8"/>
        <v>172251</v>
      </c>
      <c r="AJ59" s="246">
        <f t="shared" si="9"/>
        <v>247316.69</v>
      </c>
      <c r="AK59" s="252">
        <f t="shared" si="10"/>
        <v>120713.68</v>
      </c>
      <c r="AL59" s="253">
        <f t="shared" si="11"/>
        <v>216576</v>
      </c>
      <c r="AM59" s="246">
        <f t="shared" si="6"/>
        <v>-95862.32</v>
      </c>
    </row>
    <row r="60" spans="1:39" s="256" customFormat="1" x14ac:dyDescent="0.25">
      <c r="A60" s="242" t="s">
        <v>176</v>
      </c>
      <c r="B60" s="242" t="s">
        <v>248</v>
      </c>
      <c r="C60" s="242">
        <v>3728</v>
      </c>
      <c r="D60" s="242" t="s">
        <v>250</v>
      </c>
      <c r="E60" t="s">
        <v>250</v>
      </c>
      <c r="F60" s="301">
        <v>753111.85</v>
      </c>
      <c r="G60" s="301">
        <v>1931</v>
      </c>
      <c r="H60" s="301">
        <v>38889.22</v>
      </c>
      <c r="I60" s="301"/>
      <c r="J60">
        <v>564619.59</v>
      </c>
      <c r="K60">
        <v>-285722.94</v>
      </c>
      <c r="L60"/>
      <c r="M60" s="301">
        <v>0</v>
      </c>
      <c r="N60" s="301"/>
      <c r="O60" s="301"/>
      <c r="P60" s="301">
        <v>433099</v>
      </c>
      <c r="Q60" s="301">
        <v>1514.38</v>
      </c>
      <c r="R60"/>
      <c r="S60"/>
      <c r="T60">
        <v>-1350422.64</v>
      </c>
      <c r="U60">
        <v>2210713.7999999998</v>
      </c>
      <c r="V60" s="301"/>
      <c r="W60" s="301">
        <v>132140.38</v>
      </c>
      <c r="X60" s="301"/>
      <c r="Y60" s="301"/>
      <c r="Z60" s="301">
        <v>166284</v>
      </c>
      <c r="AA60" s="301">
        <v>31613.09</v>
      </c>
      <c r="AB60">
        <v>205169</v>
      </c>
      <c r="AC60"/>
      <c r="AD60"/>
      <c r="AE60">
        <v>164737.23000000001</v>
      </c>
      <c r="AF60">
        <v>106487.06</v>
      </c>
      <c r="AG60">
        <v>150</v>
      </c>
      <c r="AH60" s="244">
        <f t="shared" si="7"/>
        <v>793932.07</v>
      </c>
      <c r="AI60" s="251">
        <f t="shared" si="8"/>
        <v>434613.38</v>
      </c>
      <c r="AJ60" s="246">
        <f t="shared" si="9"/>
        <v>359318.68999999994</v>
      </c>
      <c r="AK60" s="252">
        <f t="shared" si="10"/>
        <v>330037.47000000003</v>
      </c>
      <c r="AL60" s="253">
        <f t="shared" si="11"/>
        <v>476543.29</v>
      </c>
      <c r="AM60" s="246">
        <f t="shared" si="6"/>
        <v>-146505.81999999995</v>
      </c>
    </row>
    <row r="61" spans="1:39" x14ac:dyDescent="0.25">
      <c r="A61" s="242" t="s">
        <v>176</v>
      </c>
      <c r="B61" s="242" t="s">
        <v>248</v>
      </c>
      <c r="C61" s="242">
        <v>3543</v>
      </c>
      <c r="D61" s="242" t="s">
        <v>251</v>
      </c>
      <c r="E61" t="s">
        <v>251</v>
      </c>
      <c r="F61" s="301">
        <v>258187.18</v>
      </c>
      <c r="G61" s="301">
        <v>37080</v>
      </c>
      <c r="H61" s="301">
        <v>182853.51</v>
      </c>
      <c r="J61">
        <v>360220.76</v>
      </c>
      <c r="K61">
        <v>237692.76</v>
      </c>
      <c r="M61" s="301">
        <v>14080</v>
      </c>
      <c r="P61" s="301">
        <v>210236</v>
      </c>
      <c r="Q61" s="301">
        <v>0</v>
      </c>
      <c r="T61">
        <v>-439749.6</v>
      </c>
      <c r="U61">
        <v>1549075.07</v>
      </c>
      <c r="W61" s="301">
        <v>89406.34</v>
      </c>
      <c r="Z61" s="301">
        <v>376348</v>
      </c>
      <c r="AA61" s="301">
        <v>29532.67</v>
      </c>
      <c r="AB61">
        <v>476710</v>
      </c>
      <c r="AE61">
        <v>160177.68</v>
      </c>
      <c r="AF61">
        <v>36003.040000000001</v>
      </c>
      <c r="AG61">
        <v>13116</v>
      </c>
      <c r="AH61" s="244">
        <f t="shared" si="7"/>
        <v>478120.69</v>
      </c>
      <c r="AI61" s="251">
        <f t="shared" si="8"/>
        <v>224316</v>
      </c>
      <c r="AJ61" s="246">
        <f t="shared" si="9"/>
        <v>253804.69</v>
      </c>
      <c r="AK61" s="252">
        <f t="shared" si="10"/>
        <v>495287.00999999995</v>
      </c>
      <c r="AL61" s="253">
        <f t="shared" si="11"/>
        <v>686006.72</v>
      </c>
      <c r="AM61" s="246">
        <f t="shared" si="6"/>
        <v>-190719.71000000002</v>
      </c>
    </row>
    <row r="62" spans="1:39" x14ac:dyDescent="0.25">
      <c r="A62" s="242" t="s">
        <v>176</v>
      </c>
      <c r="B62" s="242" t="s">
        <v>248</v>
      </c>
      <c r="C62" s="242">
        <v>6330</v>
      </c>
      <c r="D62" s="242" t="s">
        <v>252</v>
      </c>
      <c r="E62" t="s">
        <v>252</v>
      </c>
      <c r="F62" s="301">
        <v>173249.15</v>
      </c>
      <c r="G62" s="301">
        <v>39933</v>
      </c>
      <c r="H62" s="301">
        <v>25383.48</v>
      </c>
      <c r="J62">
        <v>138716.51999999999</v>
      </c>
      <c r="K62">
        <v>155549.34</v>
      </c>
      <c r="P62" s="301">
        <v>209905</v>
      </c>
      <c r="Q62" s="301">
        <v>0</v>
      </c>
      <c r="T62">
        <v>-2994067.77</v>
      </c>
      <c r="U62">
        <v>3406179.86</v>
      </c>
      <c r="W62" s="301">
        <v>17427.57</v>
      </c>
      <c r="AA62" s="301">
        <v>6292.19</v>
      </c>
      <c r="AB62">
        <v>50641</v>
      </c>
      <c r="AE62">
        <v>30387</v>
      </c>
      <c r="AF62">
        <v>8907.36</v>
      </c>
      <c r="AG62">
        <v>5895</v>
      </c>
      <c r="AH62" s="244">
        <f t="shared" si="7"/>
        <v>238565.63</v>
      </c>
      <c r="AI62" s="251">
        <f t="shared" si="8"/>
        <v>209905</v>
      </c>
      <c r="AJ62" s="246">
        <f t="shared" si="9"/>
        <v>28660.630000000005</v>
      </c>
      <c r="AK62" s="252">
        <f t="shared" si="10"/>
        <v>23719.759999999998</v>
      </c>
      <c r="AL62" s="253">
        <f t="shared" si="11"/>
        <v>95830.36</v>
      </c>
      <c r="AM62" s="246">
        <f t="shared" si="6"/>
        <v>-72110.600000000006</v>
      </c>
    </row>
    <row r="63" spans="1:39" x14ac:dyDescent="0.25">
      <c r="A63" s="242" t="s">
        <v>176</v>
      </c>
      <c r="B63" s="242" t="s">
        <v>248</v>
      </c>
      <c r="C63" s="242">
        <v>3421</v>
      </c>
      <c r="D63" s="242" t="s">
        <v>253</v>
      </c>
      <c r="E63" t="s">
        <v>253</v>
      </c>
      <c r="F63" s="301">
        <v>1993095.41</v>
      </c>
      <c r="G63" s="301">
        <v>46168</v>
      </c>
      <c r="H63" s="301">
        <v>29929.59</v>
      </c>
      <c r="J63">
        <v>174873.08</v>
      </c>
      <c r="K63">
        <v>197319.21</v>
      </c>
      <c r="M63" s="301">
        <v>790</v>
      </c>
      <c r="P63" s="301">
        <v>2022492</v>
      </c>
      <c r="Q63" s="301">
        <v>509.02</v>
      </c>
      <c r="T63">
        <v>-1172242.6599999999</v>
      </c>
      <c r="U63">
        <v>1679166.57</v>
      </c>
      <c r="W63" s="301">
        <v>103093.41</v>
      </c>
      <c r="Z63" s="301">
        <v>195447.72</v>
      </c>
      <c r="AB63">
        <v>237373.72</v>
      </c>
      <c r="AE63">
        <v>122459.17</v>
      </c>
      <c r="AF63">
        <v>10279.879999999999</v>
      </c>
      <c r="AG63">
        <v>3708</v>
      </c>
      <c r="AH63" s="244">
        <f t="shared" si="7"/>
        <v>2069193</v>
      </c>
      <c r="AI63" s="251">
        <f t="shared" si="8"/>
        <v>2023791.02</v>
      </c>
      <c r="AJ63" s="246">
        <f t="shared" si="9"/>
        <v>45401.979999999981</v>
      </c>
      <c r="AK63" s="252">
        <f t="shared" si="10"/>
        <v>298541.13</v>
      </c>
      <c r="AL63" s="253">
        <f t="shared" si="11"/>
        <v>373820.77</v>
      </c>
      <c r="AM63" s="246">
        <f t="shared" si="6"/>
        <v>-75279.640000000014</v>
      </c>
    </row>
    <row r="64" spans="1:39" x14ac:dyDescent="0.25">
      <c r="A64" s="242" t="s">
        <v>176</v>
      </c>
      <c r="B64" s="242" t="s">
        <v>248</v>
      </c>
      <c r="C64" s="242">
        <v>3591</v>
      </c>
      <c r="D64" s="242" t="s">
        <v>254</v>
      </c>
      <c r="E64" t="s">
        <v>254</v>
      </c>
      <c r="F64" s="301">
        <v>284878.64</v>
      </c>
      <c r="G64" s="301">
        <v>0</v>
      </c>
      <c r="H64" s="301">
        <v>21740.69</v>
      </c>
      <c r="J64">
        <v>484375.71</v>
      </c>
      <c r="K64">
        <v>281068.46999999997</v>
      </c>
      <c r="M64" s="301">
        <v>0</v>
      </c>
      <c r="P64" s="301">
        <v>367400</v>
      </c>
      <c r="Q64" s="301">
        <v>0</v>
      </c>
      <c r="T64">
        <v>-355511.83</v>
      </c>
      <c r="U64">
        <v>1290095.46</v>
      </c>
      <c r="W64" s="301">
        <v>56189.63</v>
      </c>
      <c r="Z64" s="301">
        <v>367708</v>
      </c>
      <c r="AB64">
        <v>402963</v>
      </c>
      <c r="AE64">
        <v>257437.69</v>
      </c>
      <c r="AF64">
        <v>16842.060000000001</v>
      </c>
      <c r="AH64" s="244">
        <f t="shared" si="7"/>
        <v>306619.33</v>
      </c>
      <c r="AI64" s="251">
        <f t="shared" si="8"/>
        <v>367400</v>
      </c>
      <c r="AJ64" s="246">
        <f t="shared" si="9"/>
        <v>-60780.669999999984</v>
      </c>
      <c r="AK64" s="252">
        <f t="shared" si="10"/>
        <v>423897.63</v>
      </c>
      <c r="AL64" s="253">
        <f t="shared" si="11"/>
        <v>677242.75</v>
      </c>
      <c r="AM64" s="246">
        <f t="shared" si="6"/>
        <v>-253345.12</v>
      </c>
    </row>
    <row r="65" spans="1:39" x14ac:dyDescent="0.25">
      <c r="A65" s="242" t="s">
        <v>176</v>
      </c>
      <c r="B65" s="242" t="s">
        <v>248</v>
      </c>
      <c r="C65" s="242">
        <v>4772</v>
      </c>
      <c r="D65" s="242" t="s">
        <v>255</v>
      </c>
      <c r="E65" t="s">
        <v>255</v>
      </c>
      <c r="F65" s="301">
        <v>593191.09</v>
      </c>
      <c r="G65" s="301">
        <v>42620</v>
      </c>
      <c r="H65" s="301">
        <v>17786.25</v>
      </c>
      <c r="J65">
        <v>43873.88</v>
      </c>
      <c r="K65">
        <v>-40203</v>
      </c>
      <c r="M65" s="301">
        <v>0</v>
      </c>
      <c r="P65" s="301">
        <v>152505</v>
      </c>
      <c r="Q65" s="301">
        <v>23571</v>
      </c>
      <c r="T65">
        <v>-1459424</v>
      </c>
      <c r="U65">
        <v>2056145.55</v>
      </c>
      <c r="W65" s="301">
        <v>47758.44</v>
      </c>
      <c r="Z65" s="301">
        <v>246279.3</v>
      </c>
      <c r="AB65">
        <v>307427.3</v>
      </c>
      <c r="AE65">
        <v>80104.83</v>
      </c>
      <c r="AF65">
        <v>16494.939999999999</v>
      </c>
      <c r="AG65">
        <v>4385</v>
      </c>
      <c r="AH65" s="244">
        <f t="shared" si="7"/>
        <v>653597.34</v>
      </c>
      <c r="AI65" s="251">
        <f t="shared" si="8"/>
        <v>176076</v>
      </c>
      <c r="AJ65" s="246">
        <f t="shared" si="9"/>
        <v>477521.33999999997</v>
      </c>
      <c r="AK65" s="252">
        <f t="shared" si="10"/>
        <v>294037.74</v>
      </c>
      <c r="AL65" s="253">
        <f t="shared" si="11"/>
        <v>408412.07</v>
      </c>
      <c r="AM65" s="246">
        <f t="shared" si="6"/>
        <v>-114374.33000000002</v>
      </c>
    </row>
    <row r="66" spans="1:39" x14ac:dyDescent="0.25">
      <c r="A66" s="242" t="s">
        <v>178</v>
      </c>
      <c r="B66" s="242" t="s">
        <v>257</v>
      </c>
      <c r="C66" s="242">
        <v>5834</v>
      </c>
      <c r="D66" s="242" t="s">
        <v>259</v>
      </c>
      <c r="E66" t="s">
        <v>259</v>
      </c>
      <c r="F66" s="301">
        <v>756983.22</v>
      </c>
      <c r="G66" s="301">
        <v>0</v>
      </c>
      <c r="H66" s="301">
        <v>83025.490000000005</v>
      </c>
      <c r="J66">
        <v>465389.41</v>
      </c>
      <c r="K66">
        <v>307986.57</v>
      </c>
      <c r="M66" s="301">
        <v>11184</v>
      </c>
      <c r="P66" s="301">
        <v>61441</v>
      </c>
      <c r="Q66" s="301">
        <v>19525</v>
      </c>
      <c r="T66">
        <v>-1584768.65</v>
      </c>
      <c r="U66">
        <v>2912713.08</v>
      </c>
      <c r="W66" s="301">
        <v>442911.54</v>
      </c>
      <c r="X66" s="301">
        <v>9000</v>
      </c>
      <c r="AB66">
        <v>52760</v>
      </c>
      <c r="AE66">
        <v>126382.57</v>
      </c>
      <c r="AF66">
        <v>49623.28</v>
      </c>
      <c r="AH66" s="244">
        <f t="shared" si="7"/>
        <v>840008.71</v>
      </c>
      <c r="AI66" s="251">
        <f t="shared" si="8"/>
        <v>92150</v>
      </c>
      <c r="AJ66" s="246">
        <f t="shared" si="9"/>
        <v>747858.71</v>
      </c>
      <c r="AK66" s="252">
        <f t="shared" si="10"/>
        <v>451911.54</v>
      </c>
      <c r="AL66" s="253">
        <f t="shared" si="11"/>
        <v>228765.85</v>
      </c>
      <c r="AM66" s="246">
        <f t="shared" si="6"/>
        <v>223145.68999999997</v>
      </c>
    </row>
    <row r="67" spans="1:39" x14ac:dyDescent="0.25">
      <c r="A67" s="242" t="s">
        <v>178</v>
      </c>
      <c r="B67" s="242" t="s">
        <v>257</v>
      </c>
      <c r="C67" s="242">
        <v>4475</v>
      </c>
      <c r="D67" s="242" t="s">
        <v>260</v>
      </c>
      <c r="E67" t="s">
        <v>260</v>
      </c>
      <c r="F67" s="301">
        <v>900576.65</v>
      </c>
      <c r="G67" s="301">
        <v>0</v>
      </c>
      <c r="H67" s="301">
        <v>37896.42</v>
      </c>
      <c r="J67">
        <v>795707</v>
      </c>
      <c r="K67">
        <v>277922.23</v>
      </c>
      <c r="M67" s="301">
        <v>1000</v>
      </c>
      <c r="P67" s="301">
        <v>16200</v>
      </c>
      <c r="Q67" s="301">
        <v>1750</v>
      </c>
      <c r="T67">
        <v>441609.53</v>
      </c>
      <c r="U67">
        <v>1364480.05</v>
      </c>
      <c r="W67" s="301">
        <v>364062.61</v>
      </c>
      <c r="AB67">
        <v>50312</v>
      </c>
      <c r="AE67">
        <v>105630.2</v>
      </c>
      <c r="AF67">
        <v>34909.620000000003</v>
      </c>
      <c r="AH67" s="244">
        <f t="shared" si="7"/>
        <v>938473.07000000007</v>
      </c>
      <c r="AI67" s="251">
        <f t="shared" si="8"/>
        <v>18950</v>
      </c>
      <c r="AJ67" s="246">
        <f t="shared" si="9"/>
        <v>919523.07000000007</v>
      </c>
      <c r="AK67" s="252">
        <f t="shared" si="10"/>
        <v>364062.61</v>
      </c>
      <c r="AL67" s="253">
        <f t="shared" si="11"/>
        <v>190851.82</v>
      </c>
      <c r="AM67" s="246">
        <f t="shared" si="6"/>
        <v>173210.78999999998</v>
      </c>
    </row>
    <row r="68" spans="1:39" x14ac:dyDescent="0.25">
      <c r="A68" s="242" t="s">
        <v>178</v>
      </c>
      <c r="B68" s="242" t="s">
        <v>257</v>
      </c>
      <c r="C68" s="242">
        <v>1990</v>
      </c>
      <c r="D68" s="242" t="s">
        <v>261</v>
      </c>
      <c r="E68" t="s">
        <v>261</v>
      </c>
      <c r="F68" s="301">
        <v>544272.73</v>
      </c>
      <c r="G68" s="301">
        <v>66089.100000000006</v>
      </c>
      <c r="H68" s="301">
        <v>15360.03</v>
      </c>
      <c r="J68">
        <v>757624.38</v>
      </c>
      <c r="K68">
        <v>177863.51</v>
      </c>
      <c r="M68" s="301">
        <v>11560</v>
      </c>
      <c r="Q68" s="301">
        <v>1750</v>
      </c>
      <c r="T68">
        <v>-899305.65</v>
      </c>
      <c r="U68">
        <v>2067672.51</v>
      </c>
      <c r="W68" s="301">
        <v>493425.74</v>
      </c>
      <c r="AB68">
        <v>18565</v>
      </c>
      <c r="AE68">
        <v>56838.45</v>
      </c>
      <c r="AF68">
        <v>26679.360000000001</v>
      </c>
      <c r="AH68" s="244">
        <f t="shared" si="7"/>
        <v>625721.86</v>
      </c>
      <c r="AI68" s="251">
        <f t="shared" si="8"/>
        <v>13310</v>
      </c>
      <c r="AJ68" s="246">
        <f t="shared" si="9"/>
        <v>612411.86</v>
      </c>
      <c r="AK68" s="252">
        <f t="shared" si="10"/>
        <v>493425.74</v>
      </c>
      <c r="AL68" s="253">
        <f t="shared" si="11"/>
        <v>102082.81</v>
      </c>
      <c r="AM68" s="246">
        <f t="shared" si="6"/>
        <v>391342.93</v>
      </c>
    </row>
    <row r="69" spans="1:39" x14ac:dyDescent="0.25">
      <c r="A69" s="242" t="s">
        <v>178</v>
      </c>
      <c r="B69" s="242" t="s">
        <v>257</v>
      </c>
      <c r="C69" s="242">
        <v>5043</v>
      </c>
      <c r="D69" s="242" t="s">
        <v>262</v>
      </c>
      <c r="E69" t="s">
        <v>262</v>
      </c>
      <c r="F69" s="301">
        <v>518020.99</v>
      </c>
      <c r="G69" s="301">
        <v>0</v>
      </c>
      <c r="H69" s="301">
        <v>27698</v>
      </c>
      <c r="J69">
        <v>1123781.94</v>
      </c>
      <c r="K69">
        <v>298016.05</v>
      </c>
      <c r="M69" s="301">
        <v>2884</v>
      </c>
      <c r="Q69" s="301">
        <v>0</v>
      </c>
      <c r="T69">
        <v>-564263.36</v>
      </c>
      <c r="U69">
        <v>2226508.67</v>
      </c>
      <c r="W69" s="301">
        <v>430099.45</v>
      </c>
      <c r="AB69">
        <v>49234</v>
      </c>
      <c r="AE69">
        <v>58157.760000000002</v>
      </c>
      <c r="AF69">
        <v>37588.019999999997</v>
      </c>
      <c r="AH69" s="244">
        <f t="shared" si="7"/>
        <v>545718.99</v>
      </c>
      <c r="AI69" s="251">
        <f t="shared" si="8"/>
        <v>2884</v>
      </c>
      <c r="AJ69" s="246">
        <f t="shared" si="9"/>
        <v>542834.99</v>
      </c>
      <c r="AK69" s="252">
        <f t="shared" si="10"/>
        <v>430099.45</v>
      </c>
      <c r="AL69" s="253">
        <f t="shared" si="11"/>
        <v>144979.78</v>
      </c>
      <c r="AM69" s="246">
        <f t="shared" si="6"/>
        <v>285119.67000000004</v>
      </c>
    </row>
    <row r="70" spans="1:39" x14ac:dyDescent="0.25">
      <c r="A70" s="242" t="s">
        <v>178</v>
      </c>
      <c r="B70" s="242" t="s">
        <v>257</v>
      </c>
      <c r="C70" s="242">
        <v>5442</v>
      </c>
      <c r="D70" s="242" t="s">
        <v>263</v>
      </c>
      <c r="E70" t="s">
        <v>263</v>
      </c>
      <c r="F70" s="301">
        <v>724736.88</v>
      </c>
      <c r="G70" s="301">
        <v>0</v>
      </c>
      <c r="H70" s="301">
        <v>146829.85</v>
      </c>
      <c r="J70">
        <v>362947.9</v>
      </c>
      <c r="K70">
        <v>508129.43</v>
      </c>
      <c r="M70" s="301">
        <v>10000</v>
      </c>
      <c r="P70" s="301">
        <v>386640</v>
      </c>
      <c r="Q70" s="301">
        <v>895.2</v>
      </c>
      <c r="T70">
        <v>-736931.76</v>
      </c>
      <c r="U70">
        <v>2114406.96</v>
      </c>
      <c r="W70" s="301">
        <v>283201.84000000003</v>
      </c>
      <c r="AB70">
        <v>52738</v>
      </c>
      <c r="AE70">
        <v>174218.02</v>
      </c>
      <c r="AF70">
        <v>36829.370000000003</v>
      </c>
      <c r="AH70" s="244">
        <f t="shared" si="7"/>
        <v>871566.73</v>
      </c>
      <c r="AI70" s="251">
        <f t="shared" si="8"/>
        <v>397535.2</v>
      </c>
      <c r="AJ70" s="246">
        <f t="shared" si="9"/>
        <v>474031.52999999997</v>
      </c>
      <c r="AK70" s="252">
        <f t="shared" si="10"/>
        <v>283201.84000000003</v>
      </c>
      <c r="AL70" s="253">
        <f t="shared" si="11"/>
        <v>263785.39</v>
      </c>
      <c r="AM70" s="246">
        <f>AK70-AL70</f>
        <v>19416.450000000012</v>
      </c>
    </row>
    <row r="71" spans="1:39" ht="24.6" x14ac:dyDescent="0.7">
      <c r="D71" s="189"/>
      <c r="AH71" s="244">
        <f t="shared" si="7"/>
        <v>0</v>
      </c>
      <c r="AI71" s="251">
        <f t="shared" si="8"/>
        <v>0</v>
      </c>
      <c r="AJ71" s="246">
        <f t="shared" si="9"/>
        <v>0</v>
      </c>
      <c r="AK71" s="252">
        <f t="shared" si="10"/>
        <v>0</v>
      </c>
      <c r="AL71" s="253">
        <f t="shared" si="11"/>
        <v>0</v>
      </c>
      <c r="AM71" s="246">
        <f>AK71-AL71</f>
        <v>0</v>
      </c>
    </row>
    <row r="72" spans="1:39" x14ac:dyDescent="0.25">
      <c r="AI72" s="251"/>
      <c r="AK72" s="252"/>
      <c r="AL72" s="253"/>
    </row>
    <row r="73" spans="1:39" x14ac:dyDescent="0.25">
      <c r="AI73" s="251"/>
      <c r="AK73" s="252"/>
      <c r="AL73" s="253"/>
    </row>
    <row r="74" spans="1:39" x14ac:dyDescent="0.25">
      <c r="AI74" s="251"/>
      <c r="AK74" s="252"/>
      <c r="AL74" s="253"/>
    </row>
    <row r="75" spans="1:39" x14ac:dyDescent="0.25">
      <c r="AI75" s="251"/>
      <c r="AK75" s="252"/>
      <c r="AL75" s="253"/>
    </row>
    <row r="76" spans="1:39" x14ac:dyDescent="0.25">
      <c r="AI76" s="251"/>
      <c r="AK76" s="252"/>
      <c r="AL76" s="253"/>
    </row>
    <row r="77" spans="1:39" x14ac:dyDescent="0.25">
      <c r="AI77" s="251"/>
      <c r="AK77" s="252"/>
      <c r="AL77" s="253"/>
    </row>
    <row r="78" spans="1:39" x14ac:dyDescent="0.25">
      <c r="AI78" s="251"/>
      <c r="AK78" s="252"/>
      <c r="AL78" s="253"/>
    </row>
    <row r="79" spans="1:39" x14ac:dyDescent="0.25">
      <c r="AI79" s="251"/>
      <c r="AK79" s="252"/>
      <c r="AL79" s="253"/>
    </row>
    <row r="80" spans="1:39" x14ac:dyDescent="0.25">
      <c r="AI80" s="251"/>
      <c r="AK80" s="252"/>
      <c r="AL80" s="253"/>
    </row>
    <row r="81" spans="35:38" x14ac:dyDescent="0.25">
      <c r="AI81" s="251"/>
      <c r="AK81" s="252"/>
      <c r="AL81" s="253"/>
    </row>
    <row r="82" spans="35:38" x14ac:dyDescent="0.25">
      <c r="AI82" s="251"/>
      <c r="AK82" s="252"/>
      <c r="AL82" s="253"/>
    </row>
    <row r="83" spans="35:38" x14ac:dyDescent="0.25">
      <c r="AI83" s="251"/>
      <c r="AK83" s="252"/>
      <c r="AL83" s="253"/>
    </row>
    <row r="84" spans="35:38" x14ac:dyDescent="0.25">
      <c r="AI84" s="251"/>
      <c r="AK84" s="252"/>
      <c r="AL84" s="253"/>
    </row>
    <row r="85" spans="35:38" x14ac:dyDescent="0.25">
      <c r="AI85" s="251"/>
      <c r="AK85" s="252"/>
      <c r="AL85" s="253"/>
    </row>
    <row r="86" spans="35:38" x14ac:dyDescent="0.25">
      <c r="AI86" s="251"/>
      <c r="AK86" s="252"/>
      <c r="AL86" s="253"/>
    </row>
    <row r="87" spans="35:38" x14ac:dyDescent="0.25">
      <c r="AI87" s="251"/>
      <c r="AK87" s="252"/>
      <c r="AL87" s="253"/>
    </row>
    <row r="88" spans="35:38" x14ac:dyDescent="0.25">
      <c r="AI88" s="251"/>
      <c r="AK88" s="252"/>
      <c r="AL88" s="253"/>
    </row>
    <row r="89" spans="35:38" x14ac:dyDescent="0.25">
      <c r="AI89" s="251"/>
      <c r="AK89" s="252"/>
      <c r="AL89" s="253"/>
    </row>
    <row r="90" spans="35:38" x14ac:dyDescent="0.25">
      <c r="AI90" s="251"/>
      <c r="AK90" s="252"/>
      <c r="AL90" s="253"/>
    </row>
    <row r="91" spans="35:38" x14ac:dyDescent="0.25">
      <c r="AI91" s="251"/>
      <c r="AK91" s="252"/>
      <c r="AL91" s="253"/>
    </row>
    <row r="92" spans="35:38" x14ac:dyDescent="0.25">
      <c r="AI92" s="251"/>
      <c r="AK92" s="252"/>
      <c r="AL92" s="253"/>
    </row>
    <row r="93" spans="35:38" x14ac:dyDescent="0.25">
      <c r="AI93" s="251"/>
      <c r="AK93" s="252"/>
      <c r="AL93" s="253"/>
    </row>
    <row r="94" spans="35:38" x14ac:dyDescent="0.25">
      <c r="AI94" s="251"/>
      <c r="AK94" s="252"/>
      <c r="AL94" s="253"/>
    </row>
    <row r="95" spans="35:38" x14ac:dyDescent="0.25">
      <c r="AI95" s="251"/>
      <c r="AK95" s="252"/>
      <c r="AL95" s="253"/>
    </row>
    <row r="96" spans="35:38" x14ac:dyDescent="0.25">
      <c r="AI96" s="251"/>
      <c r="AK96" s="252"/>
      <c r="AL96" s="253"/>
    </row>
    <row r="97" spans="35:38" x14ac:dyDescent="0.25">
      <c r="AI97" s="251"/>
      <c r="AK97" s="252"/>
      <c r="AL97" s="253"/>
    </row>
    <row r="98" spans="35:38" x14ac:dyDescent="0.25">
      <c r="AI98" s="251"/>
      <c r="AK98" s="252"/>
      <c r="AL98" s="253"/>
    </row>
    <row r="99" spans="35:38" x14ac:dyDescent="0.25">
      <c r="AI99" s="251"/>
      <c r="AK99" s="252"/>
      <c r="AL99" s="253"/>
    </row>
    <row r="100" spans="35:38" x14ac:dyDescent="0.25">
      <c r="AI100" s="251"/>
      <c r="AK100" s="252"/>
      <c r="AL100" s="253"/>
    </row>
    <row r="101" spans="35:38" x14ac:dyDescent="0.25">
      <c r="AI101" s="251"/>
      <c r="AK101" s="252"/>
      <c r="AL101" s="253"/>
    </row>
    <row r="102" spans="35:38" x14ac:dyDescent="0.25">
      <c r="AI102" s="251"/>
      <c r="AK102" s="252"/>
      <c r="AL102" s="253"/>
    </row>
    <row r="103" spans="35:38" x14ac:dyDescent="0.25">
      <c r="AI103" s="251"/>
      <c r="AK103" s="252"/>
      <c r="AL103" s="253"/>
    </row>
    <row r="104" spans="35:38" x14ac:dyDescent="0.25">
      <c r="AI104" s="251"/>
      <c r="AK104" s="252"/>
      <c r="AL104" s="253"/>
    </row>
    <row r="105" spans="35:38" x14ac:dyDescent="0.25">
      <c r="AI105" s="251"/>
      <c r="AK105" s="252"/>
      <c r="AL105" s="253"/>
    </row>
    <row r="106" spans="35:38" x14ac:dyDescent="0.25">
      <c r="AI106" s="251"/>
      <c r="AK106" s="252"/>
      <c r="AL106" s="253"/>
    </row>
    <row r="107" spans="35:38" x14ac:dyDescent="0.25">
      <c r="AI107" s="251"/>
      <c r="AK107" s="252"/>
      <c r="AL107" s="253"/>
    </row>
    <row r="108" spans="35:38" x14ac:dyDescent="0.25">
      <c r="AI108" s="251"/>
      <c r="AK108" s="252"/>
      <c r="AL108" s="253"/>
    </row>
    <row r="109" spans="35:38" x14ac:dyDescent="0.25">
      <c r="AI109" s="251"/>
      <c r="AK109" s="252"/>
      <c r="AL109" s="253"/>
    </row>
    <row r="110" spans="35:38" x14ac:dyDescent="0.25">
      <c r="AI110" s="251"/>
      <c r="AK110" s="252"/>
      <c r="AL110" s="253"/>
    </row>
    <row r="111" spans="35:38" x14ac:dyDescent="0.25">
      <c r="AI111" s="251"/>
      <c r="AK111" s="252"/>
      <c r="AL111" s="253"/>
    </row>
    <row r="112" spans="35:38" x14ac:dyDescent="0.25">
      <c r="AI112" s="251"/>
      <c r="AK112" s="252"/>
      <c r="AL112" s="253"/>
    </row>
    <row r="113" spans="35:38" x14ac:dyDescent="0.25">
      <c r="AI113" s="251"/>
      <c r="AK113" s="252"/>
      <c r="AL113" s="253"/>
    </row>
    <row r="114" spans="35:38" x14ac:dyDescent="0.25">
      <c r="AI114" s="251"/>
      <c r="AK114" s="252"/>
      <c r="AL114" s="253"/>
    </row>
    <row r="115" spans="35:38" x14ac:dyDescent="0.25">
      <c r="AI115" s="251"/>
      <c r="AK115" s="252"/>
      <c r="AL115" s="253"/>
    </row>
    <row r="116" spans="35:38" x14ac:dyDescent="0.25">
      <c r="AI116" s="251"/>
      <c r="AK116" s="252"/>
      <c r="AL116" s="253"/>
    </row>
    <row r="117" spans="35:38" x14ac:dyDescent="0.25">
      <c r="AI117" s="251"/>
      <c r="AK117" s="252"/>
      <c r="AL117" s="253"/>
    </row>
    <row r="118" spans="35:38" x14ac:dyDescent="0.25">
      <c r="AI118" s="251"/>
      <c r="AK118" s="252"/>
      <c r="AL118" s="253"/>
    </row>
    <row r="119" spans="35:38" x14ac:dyDescent="0.25">
      <c r="AI119" s="251"/>
      <c r="AK119" s="252"/>
      <c r="AL119" s="253"/>
    </row>
    <row r="120" spans="35:38" x14ac:dyDescent="0.25">
      <c r="AI120" s="251"/>
      <c r="AK120" s="252"/>
      <c r="AL120" s="253"/>
    </row>
    <row r="121" spans="35:38" x14ac:dyDescent="0.25">
      <c r="AI121" s="251"/>
      <c r="AK121" s="252"/>
      <c r="AL121" s="253"/>
    </row>
    <row r="122" spans="35:38" x14ac:dyDescent="0.25">
      <c r="AI122" s="251"/>
      <c r="AK122" s="252"/>
      <c r="AL122" s="253"/>
    </row>
    <row r="123" spans="35:38" x14ac:dyDescent="0.25">
      <c r="AI123" s="251"/>
      <c r="AK123" s="252"/>
      <c r="AL123" s="253"/>
    </row>
    <row r="124" spans="35:38" x14ac:dyDescent="0.25">
      <c r="AI124" s="251"/>
      <c r="AK124" s="252"/>
      <c r="AL124" s="253"/>
    </row>
    <row r="125" spans="35:38" x14ac:dyDescent="0.25">
      <c r="AI125" s="251"/>
      <c r="AK125" s="252"/>
      <c r="AL125" s="253"/>
    </row>
    <row r="126" spans="35:38" x14ac:dyDescent="0.25">
      <c r="AI126" s="251"/>
      <c r="AK126" s="252"/>
      <c r="AL126" s="253"/>
    </row>
    <row r="127" spans="35:38" x14ac:dyDescent="0.25">
      <c r="AI127" s="251"/>
      <c r="AK127" s="252"/>
      <c r="AL127" s="253"/>
    </row>
    <row r="128" spans="35:38" x14ac:dyDescent="0.25">
      <c r="AI128" s="251"/>
      <c r="AK128" s="252"/>
      <c r="AL128" s="253"/>
    </row>
    <row r="129" spans="35:38" x14ac:dyDescent="0.25">
      <c r="AI129" s="251"/>
      <c r="AK129" s="252"/>
      <c r="AL129" s="253"/>
    </row>
    <row r="130" spans="35:38" x14ac:dyDescent="0.25">
      <c r="AI130" s="251"/>
      <c r="AK130" s="252"/>
      <c r="AL130" s="253"/>
    </row>
    <row r="131" spans="35:38" x14ac:dyDescent="0.25">
      <c r="AI131" s="251"/>
      <c r="AK131" s="252"/>
      <c r="AL131" s="253"/>
    </row>
    <row r="132" spans="35:38" x14ac:dyDescent="0.25">
      <c r="AI132" s="251"/>
      <c r="AK132" s="252"/>
      <c r="AL132" s="253"/>
    </row>
    <row r="133" spans="35:38" x14ac:dyDescent="0.25">
      <c r="AI133" s="251"/>
      <c r="AK133" s="252"/>
      <c r="AL133" s="253"/>
    </row>
    <row r="134" spans="35:38" x14ac:dyDescent="0.25">
      <c r="AI134" s="251"/>
      <c r="AK134" s="252"/>
      <c r="AL134" s="253"/>
    </row>
    <row r="135" spans="35:38" x14ac:dyDescent="0.25">
      <c r="AI135" s="251"/>
      <c r="AK135" s="252"/>
      <c r="AL135" s="253"/>
    </row>
    <row r="136" spans="35:38" x14ac:dyDescent="0.25">
      <c r="AI136" s="251"/>
      <c r="AK136" s="252"/>
      <c r="AL136" s="253"/>
    </row>
    <row r="137" spans="35:38" x14ac:dyDescent="0.25">
      <c r="AI137" s="251"/>
      <c r="AK137" s="252"/>
      <c r="AL137" s="253"/>
    </row>
    <row r="138" spans="35:38" x14ac:dyDescent="0.25">
      <c r="AI138" s="251"/>
      <c r="AK138" s="252"/>
      <c r="AL138" s="253"/>
    </row>
    <row r="139" spans="35:38" x14ac:dyDescent="0.25">
      <c r="AI139" s="251"/>
      <c r="AK139" s="252"/>
      <c r="AL139" s="253"/>
    </row>
    <row r="140" spans="35:38" x14ac:dyDescent="0.25">
      <c r="AI140" s="251"/>
      <c r="AK140" s="252"/>
      <c r="AL140" s="253"/>
    </row>
    <row r="141" spans="35:38" x14ac:dyDescent="0.25">
      <c r="AI141" s="251"/>
      <c r="AK141" s="252"/>
      <c r="AL141" s="253"/>
    </row>
    <row r="142" spans="35:38" x14ac:dyDescent="0.25">
      <c r="AI142" s="251"/>
      <c r="AK142" s="252"/>
      <c r="AL142" s="253"/>
    </row>
    <row r="143" spans="35:38" x14ac:dyDescent="0.25">
      <c r="AI143" s="251"/>
      <c r="AK143" s="252"/>
      <c r="AL143" s="253"/>
    </row>
    <row r="144" spans="35:38" x14ac:dyDescent="0.25">
      <c r="AI144" s="251"/>
      <c r="AK144" s="252"/>
      <c r="AL144" s="253"/>
    </row>
    <row r="145" spans="35:38" x14ac:dyDescent="0.25">
      <c r="AI145" s="251"/>
      <c r="AK145" s="252"/>
      <c r="AL145" s="253"/>
    </row>
    <row r="146" spans="35:38" x14ac:dyDescent="0.25">
      <c r="AI146" s="251"/>
      <c r="AK146" s="252"/>
      <c r="AL146" s="253"/>
    </row>
    <row r="147" spans="35:38" x14ac:dyDescent="0.25">
      <c r="AI147" s="251"/>
      <c r="AK147" s="252"/>
      <c r="AL147" s="253"/>
    </row>
    <row r="148" spans="35:38" x14ac:dyDescent="0.25">
      <c r="AI148" s="251"/>
      <c r="AK148" s="252"/>
      <c r="AL148" s="253"/>
    </row>
    <row r="149" spans="35:38" x14ac:dyDescent="0.25">
      <c r="AI149" s="251"/>
      <c r="AK149" s="252"/>
      <c r="AL149" s="253"/>
    </row>
    <row r="150" spans="35:38" x14ac:dyDescent="0.25">
      <c r="AI150" s="251"/>
      <c r="AK150" s="252"/>
      <c r="AL150" s="253"/>
    </row>
    <row r="151" spans="35:38" x14ac:dyDescent="0.25">
      <c r="AI151" s="251"/>
      <c r="AK151" s="252"/>
      <c r="AL151" s="2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opLeftCell="B1" zoomScale="95" zoomScaleNormal="95" workbookViewId="0">
      <selection sqref="A1:U1048576"/>
    </sheetView>
  </sheetViews>
  <sheetFormatPr defaultRowHeight="13.8" x14ac:dyDescent="0.25"/>
  <cols>
    <col min="1" max="1" width="40.8984375" bestFit="1" customWidth="1"/>
  </cols>
  <sheetData>
    <row r="1" spans="1:21" x14ac:dyDescent="0.25">
      <c r="A1" t="s">
        <v>2445</v>
      </c>
      <c r="B1" t="s">
        <v>2446</v>
      </c>
      <c r="C1" t="s">
        <v>2447</v>
      </c>
      <c r="D1" t="s">
        <v>2448</v>
      </c>
      <c r="E1" t="s">
        <v>2450</v>
      </c>
      <c r="F1" t="s">
        <v>2451</v>
      </c>
      <c r="G1" t="s">
        <v>2454</v>
      </c>
      <c r="H1" t="s">
        <v>2457</v>
      </c>
      <c r="I1" t="s">
        <v>2458</v>
      </c>
      <c r="J1" t="s">
        <v>2459</v>
      </c>
      <c r="K1" t="s">
        <v>2460</v>
      </c>
      <c r="L1" t="s">
        <v>2461</v>
      </c>
      <c r="M1" t="s">
        <v>2463</v>
      </c>
      <c r="N1" t="s">
        <v>2464</v>
      </c>
      <c r="O1" t="s">
        <v>2465</v>
      </c>
      <c r="P1" t="s">
        <v>2466</v>
      </c>
      <c r="Q1" t="s">
        <v>2467</v>
      </c>
      <c r="R1" t="s">
        <v>2468</v>
      </c>
      <c r="S1" t="s">
        <v>2469</v>
      </c>
      <c r="T1" t="s">
        <v>2471</v>
      </c>
      <c r="U1" t="s">
        <v>2472</v>
      </c>
    </row>
    <row r="2" spans="1:21" x14ac:dyDescent="0.25">
      <c r="A2" t="s">
        <v>2474</v>
      </c>
      <c r="B2" t="s">
        <v>2475</v>
      </c>
      <c r="C2" t="s">
        <v>2476</v>
      </c>
      <c r="D2" t="s">
        <v>2477</v>
      </c>
      <c r="E2" t="s">
        <v>2479</v>
      </c>
      <c r="F2" t="s">
        <v>2480</v>
      </c>
      <c r="G2" t="s">
        <v>2483</v>
      </c>
      <c r="H2" t="s">
        <v>2486</v>
      </c>
      <c r="I2" t="s">
        <v>2487</v>
      </c>
      <c r="J2" t="s">
        <v>2488</v>
      </c>
      <c r="K2" t="s">
        <v>2489</v>
      </c>
      <c r="L2" t="s">
        <v>2490</v>
      </c>
      <c r="M2" t="s">
        <v>2492</v>
      </c>
      <c r="N2" t="s">
        <v>2493</v>
      </c>
      <c r="O2" t="s">
        <v>2494</v>
      </c>
      <c r="P2" t="s">
        <v>2495</v>
      </c>
      <c r="Q2" t="s">
        <v>2496</v>
      </c>
      <c r="R2" t="s">
        <v>2497</v>
      </c>
      <c r="S2" t="s">
        <v>2498</v>
      </c>
      <c r="T2" t="s">
        <v>2500</v>
      </c>
      <c r="U2" t="s">
        <v>2501</v>
      </c>
    </row>
    <row r="3" spans="1:21" x14ac:dyDescent="0.25">
      <c r="A3" t="s">
        <v>2503</v>
      </c>
      <c r="B3">
        <v>59081477.979999997</v>
      </c>
      <c r="C3">
        <v>1495524.75</v>
      </c>
      <c r="D3">
        <v>5213156.78</v>
      </c>
      <c r="E3">
        <v>42809317.450000003</v>
      </c>
      <c r="F3">
        <v>31410526.5</v>
      </c>
      <c r="G3">
        <v>-19030</v>
      </c>
      <c r="H3">
        <v>-1401.22</v>
      </c>
      <c r="I3">
        <v>20250</v>
      </c>
      <c r="J3">
        <v>-7570121.9699999997</v>
      </c>
      <c r="K3">
        <v>-37661521.07</v>
      </c>
      <c r="L3">
        <v>180293599.28999999</v>
      </c>
      <c r="M3">
        <v>17544489.82</v>
      </c>
      <c r="N3">
        <v>2189296.4300000002</v>
      </c>
      <c r="O3">
        <v>3322</v>
      </c>
      <c r="P3">
        <v>19519678.300000001</v>
      </c>
      <c r="Q3">
        <v>539699</v>
      </c>
      <c r="R3">
        <v>24379849.199999999</v>
      </c>
      <c r="S3">
        <v>16000</v>
      </c>
      <c r="T3">
        <v>6735953.8399999999</v>
      </c>
      <c r="U3">
        <v>2166136.2799999998</v>
      </c>
    </row>
    <row r="4" spans="1:21" x14ac:dyDescent="0.25">
      <c r="A4" t="s">
        <v>2508</v>
      </c>
      <c r="B4">
        <v>717631.49</v>
      </c>
      <c r="C4">
        <v>36364</v>
      </c>
      <c r="D4">
        <v>64046.75</v>
      </c>
      <c r="E4">
        <v>2575532.6</v>
      </c>
      <c r="F4">
        <v>153001.51999999999</v>
      </c>
      <c r="H4">
        <v>0</v>
      </c>
      <c r="J4">
        <v>3303680.37</v>
      </c>
      <c r="K4">
        <v>149851.44</v>
      </c>
      <c r="L4">
        <v>198336.84</v>
      </c>
      <c r="M4">
        <v>123320.63</v>
      </c>
      <c r="P4">
        <v>226540</v>
      </c>
      <c r="Q4">
        <v>13202</v>
      </c>
      <c r="R4">
        <v>333388</v>
      </c>
      <c r="T4">
        <v>94037.92</v>
      </c>
      <c r="U4">
        <v>29529</v>
      </c>
    </row>
    <row r="5" spans="1:21" x14ac:dyDescent="0.25">
      <c r="A5" t="s">
        <v>2509</v>
      </c>
      <c r="B5">
        <v>784484.71</v>
      </c>
      <c r="C5">
        <v>74615.100000000006</v>
      </c>
      <c r="D5">
        <v>107755.96</v>
      </c>
      <c r="E5">
        <v>401681.55</v>
      </c>
      <c r="F5">
        <v>203178.8</v>
      </c>
      <c r="H5">
        <v>0</v>
      </c>
      <c r="J5">
        <v>-614134.56000000006</v>
      </c>
      <c r="K5">
        <v>143927.69</v>
      </c>
      <c r="L5">
        <v>2159407.13</v>
      </c>
      <c r="M5">
        <v>83784.94</v>
      </c>
      <c r="P5">
        <v>227600</v>
      </c>
      <c r="R5">
        <v>272212</v>
      </c>
      <c r="T5">
        <v>124025.76</v>
      </c>
      <c r="U5">
        <v>29231.32</v>
      </c>
    </row>
    <row r="6" spans="1:21" x14ac:dyDescent="0.25">
      <c r="A6" t="s">
        <v>2510</v>
      </c>
      <c r="B6">
        <v>750004.55</v>
      </c>
      <c r="C6">
        <v>8692.49</v>
      </c>
      <c r="D6">
        <v>62025.95</v>
      </c>
      <c r="E6">
        <v>727476.57</v>
      </c>
      <c r="F6">
        <v>799198.98</v>
      </c>
      <c r="H6">
        <v>0</v>
      </c>
      <c r="J6">
        <v>-813218.3</v>
      </c>
      <c r="K6">
        <v>169051.27</v>
      </c>
      <c r="L6">
        <v>3104237.14</v>
      </c>
      <c r="M6">
        <v>55568.34</v>
      </c>
      <c r="P6">
        <v>412560</v>
      </c>
      <c r="R6">
        <v>462538</v>
      </c>
      <c r="T6">
        <v>80057.67</v>
      </c>
      <c r="U6">
        <v>20324.240000000002</v>
      </c>
    </row>
    <row r="7" spans="1:21" x14ac:dyDescent="0.25">
      <c r="A7" t="s">
        <v>2511</v>
      </c>
      <c r="B7">
        <v>790975.36</v>
      </c>
      <c r="C7">
        <v>53639.8</v>
      </c>
      <c r="D7">
        <v>28248.78</v>
      </c>
      <c r="E7">
        <v>3</v>
      </c>
      <c r="F7">
        <v>312286.12</v>
      </c>
      <c r="H7">
        <v>0</v>
      </c>
      <c r="J7">
        <v>-301857.08</v>
      </c>
      <c r="K7">
        <v>317453.34000000003</v>
      </c>
      <c r="L7">
        <v>1481598.18</v>
      </c>
      <c r="M7">
        <v>89661.99</v>
      </c>
      <c r="P7">
        <v>227260</v>
      </c>
      <c r="R7">
        <v>329382</v>
      </c>
      <c r="T7">
        <v>237393.25</v>
      </c>
      <c r="U7">
        <v>1988.12</v>
      </c>
    </row>
    <row r="8" spans="1:21" x14ac:dyDescent="0.25">
      <c r="A8" t="s">
        <v>2512</v>
      </c>
      <c r="B8">
        <v>914286.09</v>
      </c>
      <c r="C8">
        <v>11047.07</v>
      </c>
      <c r="D8">
        <v>49949.06</v>
      </c>
      <c r="E8">
        <v>3</v>
      </c>
      <c r="F8">
        <v>923938.48</v>
      </c>
      <c r="H8">
        <v>0</v>
      </c>
      <c r="J8">
        <v>-1615883.46</v>
      </c>
      <c r="K8">
        <v>34170</v>
      </c>
      <c r="L8">
        <v>3577514.61</v>
      </c>
      <c r="M8">
        <v>103954.51</v>
      </c>
      <c r="P8">
        <v>218360</v>
      </c>
      <c r="Q8">
        <v>20620</v>
      </c>
      <c r="R8">
        <v>331382</v>
      </c>
      <c r="T8">
        <v>72498.48</v>
      </c>
      <c r="U8">
        <v>9381.48</v>
      </c>
    </row>
    <row r="9" spans="1:21" x14ac:dyDescent="0.25">
      <c r="A9" t="s">
        <v>2513</v>
      </c>
      <c r="B9">
        <v>461612.58</v>
      </c>
      <c r="C9">
        <v>25992.9</v>
      </c>
      <c r="D9">
        <v>38943.230000000003</v>
      </c>
      <c r="E9">
        <v>186053.91</v>
      </c>
      <c r="F9">
        <v>218655.21</v>
      </c>
      <c r="H9">
        <v>0</v>
      </c>
      <c r="J9">
        <v>859141.36</v>
      </c>
      <c r="K9">
        <v>74665.13</v>
      </c>
      <c r="L9">
        <v>80851.62</v>
      </c>
      <c r="M9">
        <v>10318.49</v>
      </c>
      <c r="P9">
        <v>86420</v>
      </c>
      <c r="R9">
        <v>118642</v>
      </c>
      <c r="T9">
        <v>25628.87</v>
      </c>
      <c r="U9">
        <v>21149.200000000001</v>
      </c>
    </row>
    <row r="10" spans="1:21" x14ac:dyDescent="0.25">
      <c r="A10" t="s">
        <v>2514</v>
      </c>
      <c r="B10">
        <v>913386.76</v>
      </c>
      <c r="C10">
        <v>50526.6</v>
      </c>
      <c r="D10">
        <v>195656.27</v>
      </c>
      <c r="E10">
        <v>938322.28</v>
      </c>
      <c r="F10">
        <v>1267105.78</v>
      </c>
      <c r="H10">
        <v>0</v>
      </c>
      <c r="J10">
        <v>924779.47</v>
      </c>
      <c r="K10">
        <v>238491.32</v>
      </c>
      <c r="L10">
        <v>2359303.7200000002</v>
      </c>
      <c r="M10">
        <v>45565.440000000002</v>
      </c>
      <c r="P10">
        <v>355040</v>
      </c>
      <c r="R10">
        <v>435983</v>
      </c>
      <c r="T10">
        <v>47057.18</v>
      </c>
      <c r="U10">
        <v>61492.08</v>
      </c>
    </row>
    <row r="11" spans="1:21" x14ac:dyDescent="0.25">
      <c r="A11" t="s">
        <v>2515</v>
      </c>
      <c r="B11">
        <v>573376.61</v>
      </c>
      <c r="C11">
        <v>1984.2</v>
      </c>
      <c r="D11">
        <v>19642.150000000001</v>
      </c>
      <c r="E11">
        <v>710807.5</v>
      </c>
      <c r="F11">
        <v>180623.93</v>
      </c>
      <c r="H11">
        <v>0</v>
      </c>
      <c r="J11">
        <v>-706462.6</v>
      </c>
      <c r="K11">
        <v>61398.82</v>
      </c>
      <c r="L11">
        <v>2243800.1</v>
      </c>
      <c r="M11">
        <v>12134.61</v>
      </c>
      <c r="P11">
        <v>217700</v>
      </c>
      <c r="R11">
        <v>269729</v>
      </c>
      <c r="T11">
        <v>49162.8</v>
      </c>
      <c r="U11">
        <v>9094.74</v>
      </c>
    </row>
    <row r="12" spans="1:21" x14ac:dyDescent="0.25">
      <c r="A12" t="s">
        <v>2516</v>
      </c>
      <c r="B12">
        <v>963570.74</v>
      </c>
      <c r="C12">
        <v>31142.3</v>
      </c>
      <c r="D12">
        <v>194576.26</v>
      </c>
      <c r="E12">
        <v>3</v>
      </c>
      <c r="F12">
        <v>208360.82</v>
      </c>
      <c r="H12">
        <v>0</v>
      </c>
      <c r="J12">
        <v>-1196332.52</v>
      </c>
      <c r="K12">
        <v>170579.61</v>
      </c>
      <c r="L12">
        <v>2541297.98</v>
      </c>
      <c r="M12">
        <v>54061.36</v>
      </c>
      <c r="P12">
        <v>270220</v>
      </c>
      <c r="R12">
        <v>328340</v>
      </c>
      <c r="T12">
        <v>104672.19</v>
      </c>
      <c r="U12">
        <v>3611.12</v>
      </c>
    </row>
    <row r="13" spans="1:21" x14ac:dyDescent="0.25">
      <c r="A13" t="s">
        <v>2517</v>
      </c>
      <c r="B13">
        <v>262285.40000000002</v>
      </c>
      <c r="C13">
        <v>21035.68</v>
      </c>
      <c r="D13">
        <v>8653.39</v>
      </c>
      <c r="E13">
        <v>1761589.34</v>
      </c>
      <c r="F13">
        <v>221563.21</v>
      </c>
      <c r="H13">
        <v>0</v>
      </c>
      <c r="J13">
        <v>-155032.76</v>
      </c>
      <c r="K13">
        <v>63682.58</v>
      </c>
      <c r="L13">
        <v>2357450.56</v>
      </c>
      <c r="M13">
        <v>18740</v>
      </c>
      <c r="P13">
        <v>84140</v>
      </c>
      <c r="R13">
        <v>119502</v>
      </c>
      <c r="T13">
        <v>26533.8</v>
      </c>
      <c r="U13">
        <v>19467.560000000001</v>
      </c>
    </row>
    <row r="14" spans="1:21" x14ac:dyDescent="0.25">
      <c r="A14" t="s">
        <v>2518</v>
      </c>
      <c r="B14">
        <v>405914.17</v>
      </c>
      <c r="C14">
        <v>27983.61</v>
      </c>
      <c r="D14">
        <v>47543.01</v>
      </c>
      <c r="E14">
        <v>732739.29</v>
      </c>
      <c r="F14">
        <v>401576.35</v>
      </c>
      <c r="H14">
        <v>0</v>
      </c>
      <c r="J14">
        <v>-1807595.1</v>
      </c>
      <c r="K14">
        <v>73459.3</v>
      </c>
      <c r="L14">
        <v>3416597.09</v>
      </c>
      <c r="M14">
        <v>52366.77</v>
      </c>
      <c r="P14">
        <v>211500</v>
      </c>
      <c r="R14">
        <v>255514</v>
      </c>
      <c r="T14">
        <v>14637.97</v>
      </c>
      <c r="U14">
        <v>50444.44</v>
      </c>
    </row>
    <row r="15" spans="1:21" x14ac:dyDescent="0.25">
      <c r="A15" t="s">
        <v>2519</v>
      </c>
      <c r="B15">
        <v>994392.89</v>
      </c>
      <c r="C15">
        <v>45376.82</v>
      </c>
      <c r="D15">
        <v>40950.699999999997</v>
      </c>
      <c r="E15">
        <v>2077211.39</v>
      </c>
      <c r="F15">
        <v>297497.15999999997</v>
      </c>
      <c r="H15">
        <v>0</v>
      </c>
      <c r="J15">
        <v>306020.83</v>
      </c>
      <c r="K15">
        <v>203243.82</v>
      </c>
      <c r="L15">
        <v>3110817.16</v>
      </c>
      <c r="M15">
        <v>78624.2</v>
      </c>
      <c r="P15">
        <v>241520</v>
      </c>
      <c r="R15">
        <v>339542</v>
      </c>
      <c r="T15">
        <v>111328.55</v>
      </c>
      <c r="U15">
        <v>26172.04</v>
      </c>
    </row>
    <row r="16" spans="1:21" x14ac:dyDescent="0.25">
      <c r="A16" t="s">
        <v>2520</v>
      </c>
      <c r="B16">
        <v>821019.45</v>
      </c>
      <c r="C16">
        <v>11997.87</v>
      </c>
      <c r="D16">
        <v>88726.86</v>
      </c>
      <c r="E16">
        <v>1380040.94</v>
      </c>
      <c r="F16">
        <v>533279.91</v>
      </c>
      <c r="H16">
        <v>0</v>
      </c>
      <c r="J16">
        <v>-1465393.28</v>
      </c>
      <c r="K16">
        <v>158506.38</v>
      </c>
      <c r="L16">
        <v>4381554.71</v>
      </c>
      <c r="M16">
        <v>48835.37</v>
      </c>
      <c r="P16">
        <v>193680</v>
      </c>
      <c r="R16">
        <v>242726</v>
      </c>
      <c r="T16">
        <v>176184.55</v>
      </c>
      <c r="U16">
        <v>37257.599999999999</v>
      </c>
    </row>
    <row r="17" spans="1:21" x14ac:dyDescent="0.25">
      <c r="A17" t="s">
        <v>2521</v>
      </c>
      <c r="B17">
        <v>1271304.1399999999</v>
      </c>
      <c r="C17">
        <v>43951.8</v>
      </c>
      <c r="D17">
        <v>39391.980000000003</v>
      </c>
      <c r="E17">
        <v>17921.169999999998</v>
      </c>
      <c r="F17">
        <v>203453.85</v>
      </c>
      <c r="H17">
        <v>0</v>
      </c>
      <c r="J17">
        <v>-1252991.06</v>
      </c>
      <c r="K17">
        <v>97481.69</v>
      </c>
      <c r="L17">
        <v>2824820.87</v>
      </c>
      <c r="M17">
        <v>95863.54</v>
      </c>
      <c r="P17">
        <v>275460</v>
      </c>
      <c r="R17">
        <v>359323</v>
      </c>
      <c r="T17">
        <v>69564.88</v>
      </c>
      <c r="U17">
        <v>22824.22</v>
      </c>
    </row>
    <row r="18" spans="1:21" x14ac:dyDescent="0.25">
      <c r="A18" t="s">
        <v>2522</v>
      </c>
      <c r="B18">
        <v>942358.52</v>
      </c>
      <c r="C18">
        <v>5713.36</v>
      </c>
      <c r="D18">
        <v>43788.12</v>
      </c>
      <c r="E18">
        <v>12707.98</v>
      </c>
      <c r="F18">
        <v>347058.25</v>
      </c>
      <c r="H18">
        <v>0</v>
      </c>
      <c r="J18">
        <v>-886470.27</v>
      </c>
      <c r="K18">
        <v>227585.23</v>
      </c>
      <c r="L18">
        <v>2287611.84</v>
      </c>
      <c r="M18">
        <v>100603.33</v>
      </c>
      <c r="P18">
        <v>228340</v>
      </c>
      <c r="R18">
        <v>345756</v>
      </c>
      <c r="T18">
        <v>235275.54</v>
      </c>
      <c r="U18">
        <v>4012.36</v>
      </c>
    </row>
    <row r="19" spans="1:21" x14ac:dyDescent="0.25">
      <c r="A19" t="s">
        <v>2523</v>
      </c>
      <c r="B19">
        <v>754660.99</v>
      </c>
      <c r="C19">
        <v>35076.199999999997</v>
      </c>
      <c r="D19">
        <v>57954.58</v>
      </c>
      <c r="E19">
        <v>10004</v>
      </c>
      <c r="F19">
        <v>125059.65</v>
      </c>
      <c r="H19">
        <v>0</v>
      </c>
      <c r="J19">
        <v>-1704007.85</v>
      </c>
      <c r="K19">
        <v>1033.52</v>
      </c>
      <c r="L19">
        <v>2658489.6</v>
      </c>
      <c r="M19">
        <v>162712.49</v>
      </c>
      <c r="P19">
        <v>439420</v>
      </c>
      <c r="Q19">
        <v>7000</v>
      </c>
      <c r="R19">
        <v>475072</v>
      </c>
      <c r="T19">
        <v>90489.54</v>
      </c>
      <c r="U19">
        <v>1980.8</v>
      </c>
    </row>
    <row r="20" spans="1:21" x14ac:dyDescent="0.25">
      <c r="A20" t="s">
        <v>2524</v>
      </c>
      <c r="B20">
        <v>931461.58</v>
      </c>
      <c r="C20">
        <v>8885.25</v>
      </c>
      <c r="D20">
        <v>40624.589999999997</v>
      </c>
      <c r="E20">
        <v>4004493.56</v>
      </c>
      <c r="F20">
        <v>190228.43</v>
      </c>
      <c r="H20">
        <v>0</v>
      </c>
      <c r="J20">
        <v>4501432.5199999996</v>
      </c>
      <c r="K20">
        <v>99988.32</v>
      </c>
      <c r="L20">
        <v>712043.8</v>
      </c>
      <c r="M20">
        <v>15220.77</v>
      </c>
      <c r="P20">
        <v>246980</v>
      </c>
      <c r="R20">
        <v>282548</v>
      </c>
      <c r="T20">
        <v>64615.78</v>
      </c>
      <c r="U20">
        <v>29348.22</v>
      </c>
    </row>
    <row r="21" spans="1:21" x14ac:dyDescent="0.25">
      <c r="A21" t="s">
        <v>2525</v>
      </c>
      <c r="B21">
        <v>575876.77</v>
      </c>
      <c r="C21">
        <v>10422.08</v>
      </c>
      <c r="D21">
        <v>35388.160000000003</v>
      </c>
      <c r="E21">
        <v>151165.1</v>
      </c>
      <c r="F21">
        <v>454025.14</v>
      </c>
      <c r="H21">
        <v>0</v>
      </c>
      <c r="J21">
        <v>-3086676.26</v>
      </c>
      <c r="K21">
        <v>133623.93</v>
      </c>
      <c r="L21">
        <v>4272663.5999999996</v>
      </c>
      <c r="M21">
        <v>39223.75</v>
      </c>
      <c r="P21">
        <v>296800</v>
      </c>
      <c r="R21">
        <v>334704</v>
      </c>
      <c r="T21">
        <v>51373.47</v>
      </c>
      <c r="U21">
        <v>30167.9</v>
      </c>
    </row>
    <row r="22" spans="1:21" x14ac:dyDescent="0.25">
      <c r="A22" t="s">
        <v>2526</v>
      </c>
      <c r="B22">
        <v>839177.39</v>
      </c>
      <c r="C22">
        <v>20642.95</v>
      </c>
      <c r="D22">
        <v>24954.53</v>
      </c>
      <c r="E22">
        <v>1039778.1</v>
      </c>
      <c r="F22">
        <v>359731.18</v>
      </c>
      <c r="H22">
        <v>0</v>
      </c>
      <c r="J22">
        <v>284081.45</v>
      </c>
      <c r="K22">
        <v>114076.75</v>
      </c>
      <c r="L22">
        <v>2054348.01</v>
      </c>
      <c r="M22">
        <v>56305</v>
      </c>
      <c r="P22">
        <v>237500</v>
      </c>
      <c r="R22">
        <v>272624</v>
      </c>
      <c r="T22">
        <v>80140.78</v>
      </c>
      <c r="U22">
        <v>30702.28</v>
      </c>
    </row>
    <row r="23" spans="1:21" x14ac:dyDescent="0.25">
      <c r="A23" t="s">
        <v>2587</v>
      </c>
      <c r="B23">
        <v>1534753.42</v>
      </c>
      <c r="C23">
        <v>34069.1</v>
      </c>
      <c r="D23">
        <v>10260.290000000001</v>
      </c>
      <c r="E23">
        <v>4</v>
      </c>
      <c r="F23">
        <v>61460.73</v>
      </c>
      <c r="H23">
        <v>0</v>
      </c>
      <c r="J23">
        <v>-641799.1</v>
      </c>
      <c r="K23">
        <v>199179.87</v>
      </c>
      <c r="L23">
        <v>2203520.5099999998</v>
      </c>
      <c r="M23">
        <v>70795.8</v>
      </c>
      <c r="P23">
        <v>157400</v>
      </c>
      <c r="Q23">
        <v>100</v>
      </c>
      <c r="R23">
        <v>261992</v>
      </c>
      <c r="T23">
        <v>60632.97</v>
      </c>
      <c r="U23">
        <v>9875.2199999999993</v>
      </c>
    </row>
    <row r="24" spans="1:21" x14ac:dyDescent="0.25">
      <c r="A24" t="s">
        <v>2527</v>
      </c>
      <c r="B24">
        <v>1532359.06</v>
      </c>
      <c r="C24">
        <v>9013.4</v>
      </c>
      <c r="D24">
        <v>98217.24</v>
      </c>
      <c r="E24">
        <v>142228.20000000001</v>
      </c>
      <c r="F24">
        <v>1224891.17</v>
      </c>
      <c r="H24">
        <v>0</v>
      </c>
      <c r="K24">
        <v>190307.48</v>
      </c>
      <c r="L24">
        <v>2350727.5299999998</v>
      </c>
      <c r="M24">
        <v>457218.87</v>
      </c>
      <c r="N24">
        <v>492000</v>
      </c>
      <c r="P24">
        <v>355210.4</v>
      </c>
      <c r="Q24">
        <v>240000</v>
      </c>
      <c r="R24">
        <v>429976.4</v>
      </c>
      <c r="T24">
        <v>553769.25</v>
      </c>
      <c r="U24">
        <v>60307.74</v>
      </c>
    </row>
    <row r="25" spans="1:21" x14ac:dyDescent="0.25">
      <c r="A25" t="s">
        <v>2528</v>
      </c>
      <c r="B25">
        <v>307030.51</v>
      </c>
      <c r="C25">
        <v>10769.25</v>
      </c>
      <c r="D25">
        <v>108658.08</v>
      </c>
      <c r="E25">
        <v>1065096.45</v>
      </c>
      <c r="F25">
        <v>419764.86</v>
      </c>
      <c r="H25">
        <v>0</v>
      </c>
      <c r="K25">
        <v>-1277237.1599999999</v>
      </c>
      <c r="L25">
        <v>3163898.35</v>
      </c>
      <c r="M25">
        <v>241048.91</v>
      </c>
      <c r="P25">
        <v>270697</v>
      </c>
      <c r="R25">
        <v>326477</v>
      </c>
      <c r="T25">
        <v>103529.91</v>
      </c>
      <c r="U25">
        <v>32781.040000000001</v>
      </c>
    </row>
    <row r="26" spans="1:21" x14ac:dyDescent="0.25">
      <c r="A26" t="s">
        <v>2529</v>
      </c>
      <c r="B26">
        <v>837768.04</v>
      </c>
      <c r="C26">
        <v>7655</v>
      </c>
      <c r="D26">
        <v>49045.46</v>
      </c>
      <c r="E26">
        <v>1122752.77</v>
      </c>
      <c r="F26">
        <v>825117.27</v>
      </c>
      <c r="H26">
        <v>41.78</v>
      </c>
      <c r="K26">
        <v>4774385.92</v>
      </c>
      <c r="L26">
        <v>-2060186.09</v>
      </c>
      <c r="M26">
        <v>393372.49</v>
      </c>
      <c r="P26">
        <v>422109</v>
      </c>
      <c r="R26">
        <v>474261</v>
      </c>
      <c r="T26">
        <v>113011.08</v>
      </c>
      <c r="U26">
        <v>63427.34</v>
      </c>
    </row>
    <row r="27" spans="1:21" x14ac:dyDescent="0.25">
      <c r="A27" t="s">
        <v>2530</v>
      </c>
      <c r="B27">
        <v>749195.9</v>
      </c>
      <c r="C27">
        <v>4503.72</v>
      </c>
      <c r="D27">
        <v>61365.65</v>
      </c>
      <c r="E27">
        <v>425858.32</v>
      </c>
      <c r="F27">
        <v>495942.96</v>
      </c>
      <c r="H27">
        <v>0</v>
      </c>
      <c r="K27">
        <v>-1207265.58</v>
      </c>
      <c r="L27">
        <v>2920599.11</v>
      </c>
      <c r="M27">
        <v>325110.71999999997</v>
      </c>
      <c r="N27">
        <v>-25200</v>
      </c>
      <c r="P27">
        <v>413687.8</v>
      </c>
      <c r="R27">
        <v>472075.8</v>
      </c>
      <c r="T27">
        <v>163607.82</v>
      </c>
      <c r="U27">
        <v>36751.879999999997</v>
      </c>
    </row>
    <row r="28" spans="1:21" x14ac:dyDescent="0.25">
      <c r="A28" t="s">
        <v>2531</v>
      </c>
      <c r="B28">
        <v>633732.71</v>
      </c>
      <c r="C28">
        <v>2886.36</v>
      </c>
      <c r="D28">
        <v>35706.28</v>
      </c>
      <c r="E28">
        <v>480898.3</v>
      </c>
      <c r="F28">
        <v>249752.46</v>
      </c>
      <c r="H28">
        <v>0</v>
      </c>
      <c r="K28">
        <v>67100.94</v>
      </c>
      <c r="L28">
        <v>1187021.07</v>
      </c>
      <c r="M28">
        <v>278839.84000000003</v>
      </c>
      <c r="P28">
        <v>445879</v>
      </c>
      <c r="R28">
        <v>495785</v>
      </c>
      <c r="T28">
        <v>46335.92</v>
      </c>
      <c r="U28">
        <v>23862.02</v>
      </c>
    </row>
    <row r="29" spans="1:21" x14ac:dyDescent="0.25">
      <c r="A29" t="s">
        <v>2532</v>
      </c>
      <c r="B29">
        <v>425014.86</v>
      </c>
      <c r="C29">
        <v>7807</v>
      </c>
      <c r="D29">
        <v>70595.649999999994</v>
      </c>
      <c r="E29">
        <v>726847.41</v>
      </c>
      <c r="F29">
        <v>334549.39</v>
      </c>
      <c r="H29">
        <v>0</v>
      </c>
      <c r="K29">
        <v>-1254309.06</v>
      </c>
      <c r="L29">
        <v>2650223.29</v>
      </c>
      <c r="M29">
        <v>292154.53000000003</v>
      </c>
      <c r="P29">
        <v>299992</v>
      </c>
      <c r="Q29">
        <v>7750</v>
      </c>
      <c r="R29">
        <v>316946</v>
      </c>
      <c r="T29">
        <v>64617.51</v>
      </c>
      <c r="U29">
        <v>26832.94</v>
      </c>
    </row>
    <row r="30" spans="1:21" x14ac:dyDescent="0.25">
      <c r="A30" t="s">
        <v>2533</v>
      </c>
      <c r="B30">
        <v>544537.69999999995</v>
      </c>
      <c r="C30">
        <v>11080</v>
      </c>
      <c r="D30">
        <v>145534.54</v>
      </c>
      <c r="E30">
        <v>1871853.38</v>
      </c>
      <c r="F30">
        <v>124391.96</v>
      </c>
      <c r="H30">
        <v>0</v>
      </c>
      <c r="K30">
        <v>899513.53</v>
      </c>
      <c r="L30">
        <v>1714501.17</v>
      </c>
      <c r="M30">
        <v>248868.3</v>
      </c>
      <c r="P30">
        <v>126580</v>
      </c>
      <c r="R30">
        <v>163850</v>
      </c>
      <c r="T30">
        <v>75419.8</v>
      </c>
      <c r="U30">
        <v>28795.62</v>
      </c>
    </row>
    <row r="31" spans="1:21" x14ac:dyDescent="0.25">
      <c r="A31" t="s">
        <v>2534</v>
      </c>
      <c r="B31">
        <v>822013.79</v>
      </c>
      <c r="C31">
        <v>1288.2</v>
      </c>
      <c r="D31">
        <v>38946.18</v>
      </c>
      <c r="E31">
        <v>654685.55000000005</v>
      </c>
      <c r="F31">
        <v>598531.47</v>
      </c>
      <c r="H31">
        <v>0</v>
      </c>
      <c r="K31">
        <v>-559634.57999999996</v>
      </c>
      <c r="L31">
        <v>2482860.59</v>
      </c>
      <c r="M31">
        <v>356978.53</v>
      </c>
      <c r="P31">
        <v>415460</v>
      </c>
      <c r="R31">
        <v>450618</v>
      </c>
      <c r="T31">
        <v>64235.26</v>
      </c>
      <c r="U31">
        <v>40804.04</v>
      </c>
    </row>
    <row r="32" spans="1:21" x14ac:dyDescent="0.25">
      <c r="A32" t="s">
        <v>2535</v>
      </c>
      <c r="B32">
        <v>346115.06</v>
      </c>
      <c r="C32">
        <v>1256.08</v>
      </c>
      <c r="D32">
        <v>52054.12</v>
      </c>
      <c r="E32">
        <v>513279.75</v>
      </c>
      <c r="F32">
        <v>252567.72</v>
      </c>
      <c r="H32">
        <v>3660</v>
      </c>
      <c r="K32">
        <v>-983561.02</v>
      </c>
      <c r="L32">
        <v>2102364.12</v>
      </c>
      <c r="M32">
        <v>152259.76</v>
      </c>
      <c r="P32">
        <v>260526</v>
      </c>
      <c r="R32">
        <v>281068</v>
      </c>
      <c r="T32">
        <v>59540.67</v>
      </c>
      <c r="U32">
        <v>21567.46</v>
      </c>
    </row>
    <row r="33" spans="1:21" x14ac:dyDescent="0.25">
      <c r="A33" t="s">
        <v>2536</v>
      </c>
      <c r="B33">
        <v>307022.07</v>
      </c>
      <c r="C33">
        <v>4578.04</v>
      </c>
      <c r="D33">
        <v>140866.26999999999</v>
      </c>
      <c r="E33">
        <v>495339.12</v>
      </c>
      <c r="F33">
        <v>535988.66</v>
      </c>
      <c r="H33">
        <v>0</v>
      </c>
      <c r="K33">
        <v>435199.93</v>
      </c>
      <c r="L33">
        <v>923152.19</v>
      </c>
      <c r="M33">
        <v>315065.71000000002</v>
      </c>
      <c r="P33">
        <v>412005.2</v>
      </c>
      <c r="R33">
        <v>467949.2</v>
      </c>
      <c r="T33">
        <v>67559.759999999995</v>
      </c>
      <c r="U33">
        <v>34324.06</v>
      </c>
    </row>
    <row r="34" spans="1:21" x14ac:dyDescent="0.25">
      <c r="A34" t="s">
        <v>2537</v>
      </c>
      <c r="B34">
        <v>837453.04</v>
      </c>
      <c r="C34">
        <v>528</v>
      </c>
      <c r="D34">
        <v>53340.94</v>
      </c>
      <c r="E34">
        <v>1127803.27</v>
      </c>
      <c r="F34">
        <v>379691.01</v>
      </c>
      <c r="H34">
        <v>0</v>
      </c>
      <c r="K34">
        <v>-387706.44</v>
      </c>
      <c r="L34">
        <v>2548141.21</v>
      </c>
      <c r="M34">
        <v>340053.06</v>
      </c>
      <c r="N34">
        <v>144000</v>
      </c>
      <c r="P34">
        <v>293187</v>
      </c>
      <c r="R34">
        <v>354461</v>
      </c>
      <c r="T34">
        <v>106181.47</v>
      </c>
      <c r="U34">
        <v>54516.1</v>
      </c>
    </row>
    <row r="35" spans="1:21" x14ac:dyDescent="0.25">
      <c r="A35" t="s">
        <v>2590</v>
      </c>
      <c r="B35">
        <v>604175.22</v>
      </c>
      <c r="C35">
        <v>3033.2</v>
      </c>
      <c r="D35">
        <v>136722.62</v>
      </c>
      <c r="E35">
        <v>584808.21</v>
      </c>
      <c r="F35">
        <v>402779.55</v>
      </c>
      <c r="H35">
        <v>0</v>
      </c>
      <c r="K35">
        <v>2384.6999999999998</v>
      </c>
      <c r="L35">
        <v>1650244.41</v>
      </c>
      <c r="M35">
        <v>260870.95</v>
      </c>
      <c r="P35">
        <v>255827</v>
      </c>
      <c r="R35">
        <v>275733</v>
      </c>
      <c r="T35">
        <v>111108.18</v>
      </c>
      <c r="U35">
        <v>30567.08</v>
      </c>
    </row>
    <row r="36" spans="1:21" x14ac:dyDescent="0.25">
      <c r="A36" t="s">
        <v>2538</v>
      </c>
      <c r="B36">
        <v>282233.28000000003</v>
      </c>
      <c r="C36">
        <v>4293.54</v>
      </c>
      <c r="D36">
        <v>37707.300000000003</v>
      </c>
      <c r="E36">
        <v>50332.34</v>
      </c>
      <c r="F36">
        <v>326439.88</v>
      </c>
      <c r="H36">
        <v>0</v>
      </c>
      <c r="K36">
        <v>-1192470.8400000001</v>
      </c>
      <c r="L36">
        <v>1948644.79</v>
      </c>
      <c r="M36">
        <v>31442.41</v>
      </c>
      <c r="R36">
        <v>34974</v>
      </c>
      <c r="T36">
        <v>17109.22</v>
      </c>
      <c r="U36">
        <v>11326.8</v>
      </c>
    </row>
    <row r="37" spans="1:21" x14ac:dyDescent="0.25">
      <c r="A37" t="s">
        <v>2539</v>
      </c>
      <c r="B37">
        <v>495262.09</v>
      </c>
      <c r="C37">
        <v>8605.59</v>
      </c>
      <c r="D37">
        <v>46959.65</v>
      </c>
      <c r="E37">
        <v>135685.79</v>
      </c>
      <c r="F37">
        <v>933504.91</v>
      </c>
      <c r="J37">
        <v>-425491.18</v>
      </c>
      <c r="L37">
        <v>2125603</v>
      </c>
      <c r="M37">
        <v>54040.1</v>
      </c>
      <c r="R37">
        <v>23822</v>
      </c>
      <c r="T37">
        <v>76973.69</v>
      </c>
      <c r="U37">
        <v>6488.2</v>
      </c>
    </row>
    <row r="38" spans="1:21" x14ac:dyDescent="0.25">
      <c r="A38" t="s">
        <v>2540</v>
      </c>
      <c r="B38">
        <v>354236.34</v>
      </c>
      <c r="C38">
        <v>2016</v>
      </c>
      <c r="D38">
        <v>15339.05</v>
      </c>
      <c r="E38">
        <v>6769.84</v>
      </c>
      <c r="F38">
        <v>283437.63</v>
      </c>
      <c r="H38">
        <v>0</v>
      </c>
      <c r="K38">
        <v>-1156596.79</v>
      </c>
      <c r="L38">
        <v>1917883.16</v>
      </c>
      <c r="M38">
        <v>27225.7</v>
      </c>
      <c r="N38">
        <v>48000</v>
      </c>
      <c r="R38">
        <v>96402</v>
      </c>
      <c r="T38">
        <v>37314.050000000003</v>
      </c>
      <c r="U38">
        <v>7307.16</v>
      </c>
    </row>
    <row r="39" spans="1:21" x14ac:dyDescent="0.25">
      <c r="A39" t="s">
        <v>2541</v>
      </c>
      <c r="B39">
        <v>1244147.22</v>
      </c>
      <c r="C39">
        <v>33835.5</v>
      </c>
      <c r="D39">
        <v>73068.67</v>
      </c>
      <c r="E39">
        <v>233526.32</v>
      </c>
      <c r="F39">
        <v>1093294.51</v>
      </c>
      <c r="H39">
        <v>-433</v>
      </c>
      <c r="K39">
        <v>232299.17</v>
      </c>
      <c r="L39">
        <v>2205072.4900000002</v>
      </c>
      <c r="M39">
        <v>109274.05</v>
      </c>
      <c r="N39">
        <v>246000</v>
      </c>
      <c r="R39">
        <v>35033</v>
      </c>
      <c r="T39">
        <v>41777.129999999997</v>
      </c>
      <c r="U39">
        <v>35000.36</v>
      </c>
    </row>
    <row r="40" spans="1:21" x14ac:dyDescent="0.25">
      <c r="A40" t="s">
        <v>2542</v>
      </c>
      <c r="B40">
        <v>960659.82</v>
      </c>
      <c r="C40">
        <v>14836.4</v>
      </c>
      <c r="D40">
        <v>102338.05</v>
      </c>
      <c r="E40">
        <v>970773.22</v>
      </c>
      <c r="F40">
        <v>606469.86</v>
      </c>
      <c r="H40">
        <v>0</v>
      </c>
      <c r="K40">
        <v>854899.53</v>
      </c>
      <c r="L40">
        <v>1879861.02</v>
      </c>
      <c r="M40">
        <v>129563.32</v>
      </c>
      <c r="R40">
        <v>59716</v>
      </c>
      <c r="T40">
        <v>86332.18</v>
      </c>
      <c r="U40">
        <v>21848.34</v>
      </c>
    </row>
    <row r="41" spans="1:21" x14ac:dyDescent="0.25">
      <c r="A41" t="s">
        <v>2543</v>
      </c>
      <c r="B41">
        <v>912571.68</v>
      </c>
      <c r="C41">
        <v>8296.85</v>
      </c>
      <c r="D41">
        <v>104187.54</v>
      </c>
      <c r="E41">
        <v>539709.87</v>
      </c>
      <c r="F41">
        <v>-30099.51</v>
      </c>
      <c r="H41">
        <v>0</v>
      </c>
      <c r="K41">
        <v>-2231512.4500000002</v>
      </c>
      <c r="L41">
        <v>3832429.73</v>
      </c>
      <c r="M41">
        <v>71631.399999999994</v>
      </c>
      <c r="R41">
        <v>35302</v>
      </c>
      <c r="T41">
        <v>47870.03</v>
      </c>
      <c r="U41">
        <v>22310.22</v>
      </c>
    </row>
    <row r="42" spans="1:21" x14ac:dyDescent="0.25">
      <c r="A42" t="s">
        <v>2544</v>
      </c>
      <c r="B42">
        <v>475042.31</v>
      </c>
      <c r="C42">
        <v>10260.94</v>
      </c>
      <c r="D42">
        <v>60794.63</v>
      </c>
      <c r="E42">
        <v>62675.41</v>
      </c>
      <c r="F42">
        <v>1498442.46</v>
      </c>
      <c r="H42">
        <v>0</v>
      </c>
      <c r="K42">
        <v>178726.14</v>
      </c>
      <c r="L42">
        <v>1975418.72</v>
      </c>
      <c r="M42">
        <v>42495.43</v>
      </c>
      <c r="Q42">
        <v>35700</v>
      </c>
      <c r="R42">
        <v>35836</v>
      </c>
      <c r="T42">
        <v>34421.5</v>
      </c>
      <c r="U42">
        <v>33117.040000000001</v>
      </c>
    </row>
    <row r="43" spans="1:21" x14ac:dyDescent="0.25">
      <c r="A43" t="s">
        <v>2545</v>
      </c>
      <c r="B43">
        <v>463591.92</v>
      </c>
      <c r="C43">
        <v>3191.25</v>
      </c>
      <c r="D43">
        <v>41178.47</v>
      </c>
      <c r="E43">
        <v>133368.84</v>
      </c>
      <c r="F43">
        <v>251026.72</v>
      </c>
      <c r="K43">
        <v>-632740.78</v>
      </c>
      <c r="L43">
        <v>1580455.21</v>
      </c>
      <c r="M43">
        <v>21170.51</v>
      </c>
      <c r="R43">
        <v>25380</v>
      </c>
      <c r="T43">
        <v>23819.06</v>
      </c>
      <c r="U43">
        <v>9778.68</v>
      </c>
    </row>
    <row r="44" spans="1:21" x14ac:dyDescent="0.25">
      <c r="A44" t="s">
        <v>2546</v>
      </c>
      <c r="B44">
        <v>714738.48</v>
      </c>
      <c r="C44">
        <v>35941.699999999997</v>
      </c>
      <c r="D44">
        <v>83231.64</v>
      </c>
      <c r="E44">
        <v>280223.8</v>
      </c>
      <c r="F44">
        <v>582516.5</v>
      </c>
      <c r="H44">
        <v>0</v>
      </c>
      <c r="K44">
        <v>-806757</v>
      </c>
      <c r="L44">
        <v>2583577.5299999998</v>
      </c>
      <c r="M44">
        <v>59626</v>
      </c>
      <c r="R44">
        <v>29564</v>
      </c>
      <c r="T44">
        <v>51408.41</v>
      </c>
      <c r="U44">
        <v>33472</v>
      </c>
    </row>
    <row r="45" spans="1:21" x14ac:dyDescent="0.25">
      <c r="A45" t="s">
        <v>2547</v>
      </c>
      <c r="B45">
        <v>414328.54</v>
      </c>
      <c r="C45">
        <v>16367.02</v>
      </c>
      <c r="D45">
        <v>19017.28</v>
      </c>
      <c r="E45">
        <v>173118.51</v>
      </c>
      <c r="F45">
        <v>561505.38</v>
      </c>
      <c r="H45">
        <v>0</v>
      </c>
      <c r="K45">
        <v>-597802.64</v>
      </c>
      <c r="L45">
        <v>1850667.12</v>
      </c>
      <c r="M45">
        <v>64125.3</v>
      </c>
      <c r="R45">
        <v>51194</v>
      </c>
      <c r="T45">
        <v>27396.49</v>
      </c>
      <c r="U45">
        <v>9662.56</v>
      </c>
    </row>
    <row r="46" spans="1:21" x14ac:dyDescent="0.25">
      <c r="A46" t="s">
        <v>2548</v>
      </c>
      <c r="B46">
        <v>181533.04</v>
      </c>
      <c r="C46">
        <v>83600.58</v>
      </c>
      <c r="D46">
        <v>80285.72</v>
      </c>
      <c r="E46">
        <v>212352.83</v>
      </c>
      <c r="F46">
        <v>67937.509999999995</v>
      </c>
      <c r="H46">
        <v>0</v>
      </c>
      <c r="K46">
        <v>-2437920.06</v>
      </c>
      <c r="L46">
        <v>3139393.79</v>
      </c>
      <c r="M46">
        <v>148518.51</v>
      </c>
      <c r="R46">
        <v>48362</v>
      </c>
      <c r="T46">
        <v>113744</v>
      </c>
      <c r="U46">
        <v>21676.560000000001</v>
      </c>
    </row>
    <row r="47" spans="1:21" x14ac:dyDescent="0.25">
      <c r="A47" t="s">
        <v>2549</v>
      </c>
      <c r="B47">
        <v>99450.17</v>
      </c>
      <c r="C47">
        <v>162203</v>
      </c>
      <c r="D47">
        <v>66865.5</v>
      </c>
      <c r="E47">
        <v>118486.8</v>
      </c>
      <c r="F47">
        <v>768536.77</v>
      </c>
      <c r="H47">
        <v>0</v>
      </c>
      <c r="K47">
        <v>-1471123.4</v>
      </c>
      <c r="L47">
        <v>2592803.14</v>
      </c>
      <c r="M47">
        <v>216128.13</v>
      </c>
      <c r="P47">
        <v>234000</v>
      </c>
      <c r="R47">
        <v>276252</v>
      </c>
      <c r="T47">
        <v>16710.55</v>
      </c>
      <c r="U47">
        <v>21503.08</v>
      </c>
    </row>
    <row r="48" spans="1:21" x14ac:dyDescent="0.25">
      <c r="A48" t="s">
        <v>2550</v>
      </c>
      <c r="B48">
        <v>353620.54</v>
      </c>
      <c r="C48">
        <v>2950</v>
      </c>
      <c r="D48">
        <v>93808.43</v>
      </c>
      <c r="E48">
        <v>106939.92</v>
      </c>
      <c r="F48">
        <v>272840.69</v>
      </c>
      <c r="H48">
        <v>0</v>
      </c>
      <c r="K48">
        <v>-1312356.77</v>
      </c>
      <c r="L48">
        <v>2213150.63</v>
      </c>
      <c r="M48">
        <v>31678.18</v>
      </c>
      <c r="P48">
        <v>174540</v>
      </c>
      <c r="Q48">
        <v>3000</v>
      </c>
      <c r="R48">
        <v>193654</v>
      </c>
      <c r="T48">
        <v>59442.78</v>
      </c>
      <c r="U48">
        <v>8605.68</v>
      </c>
    </row>
    <row r="49" spans="1:21" x14ac:dyDescent="0.25">
      <c r="A49" t="s">
        <v>2551</v>
      </c>
      <c r="B49">
        <v>622330.81000000006</v>
      </c>
      <c r="D49">
        <v>9671.49</v>
      </c>
      <c r="E49">
        <v>1365574</v>
      </c>
      <c r="F49">
        <v>518551.64</v>
      </c>
      <c r="K49">
        <v>449672.36</v>
      </c>
      <c r="L49">
        <v>2118686.35</v>
      </c>
      <c r="M49">
        <v>13023.47</v>
      </c>
      <c r="R49">
        <v>8057</v>
      </c>
      <c r="T49">
        <v>7304.52</v>
      </c>
      <c r="U49">
        <v>28342.720000000001</v>
      </c>
    </row>
    <row r="50" spans="1:21" x14ac:dyDescent="0.25">
      <c r="A50" t="s">
        <v>2552</v>
      </c>
      <c r="B50">
        <v>958700.24</v>
      </c>
      <c r="C50">
        <v>0</v>
      </c>
      <c r="D50">
        <v>13413.99</v>
      </c>
      <c r="E50">
        <v>747517.42</v>
      </c>
      <c r="F50">
        <v>342419.36</v>
      </c>
      <c r="H50">
        <v>0</v>
      </c>
      <c r="K50">
        <v>-1516994.6</v>
      </c>
      <c r="L50">
        <v>3206691.97</v>
      </c>
      <c r="M50">
        <v>632123.99</v>
      </c>
      <c r="P50">
        <v>449344</v>
      </c>
      <c r="R50">
        <v>527926</v>
      </c>
      <c r="T50">
        <v>103625.07</v>
      </c>
      <c r="U50">
        <v>41203.279999999999</v>
      </c>
    </row>
    <row r="51" spans="1:21" x14ac:dyDescent="0.25">
      <c r="A51" t="s">
        <v>2553</v>
      </c>
      <c r="B51">
        <v>1556592.34</v>
      </c>
      <c r="C51">
        <v>0</v>
      </c>
      <c r="D51">
        <v>105550.66</v>
      </c>
      <c r="E51">
        <v>4</v>
      </c>
      <c r="F51">
        <v>979759.43</v>
      </c>
      <c r="H51">
        <v>0</v>
      </c>
      <c r="K51">
        <v>-305371.67</v>
      </c>
      <c r="L51">
        <v>2598703.46</v>
      </c>
      <c r="M51">
        <v>659815.81000000006</v>
      </c>
      <c r="P51">
        <v>446551</v>
      </c>
      <c r="R51">
        <v>580746.19999999995</v>
      </c>
      <c r="T51">
        <v>88573.4</v>
      </c>
      <c r="U51">
        <v>69272.570000000007</v>
      </c>
    </row>
    <row r="52" spans="1:21" x14ac:dyDescent="0.25">
      <c r="A52" t="s">
        <v>2554</v>
      </c>
      <c r="B52">
        <v>992764.39</v>
      </c>
      <c r="C52">
        <v>0</v>
      </c>
      <c r="D52">
        <v>55657.62</v>
      </c>
      <c r="E52">
        <v>76962.06</v>
      </c>
      <c r="F52">
        <v>327846.33</v>
      </c>
      <c r="H52">
        <v>0</v>
      </c>
      <c r="K52">
        <v>-1239132.3899999999</v>
      </c>
      <c r="L52">
        <v>2341456.5299999998</v>
      </c>
      <c r="M52">
        <v>533756.6</v>
      </c>
      <c r="P52">
        <v>136227</v>
      </c>
      <c r="R52">
        <v>222264.6</v>
      </c>
      <c r="T52">
        <v>41820.239999999998</v>
      </c>
      <c r="U52">
        <v>36932.5</v>
      </c>
    </row>
    <row r="53" spans="1:21" x14ac:dyDescent="0.25">
      <c r="A53" t="s">
        <v>2555</v>
      </c>
      <c r="B53">
        <v>1194589.33</v>
      </c>
      <c r="C53">
        <v>237800</v>
      </c>
      <c r="D53">
        <v>147769.45000000001</v>
      </c>
      <c r="E53">
        <v>1613929.91</v>
      </c>
      <c r="F53">
        <v>551693.57999999996</v>
      </c>
      <c r="H53">
        <v>0</v>
      </c>
      <c r="K53">
        <v>1591516.98</v>
      </c>
      <c r="L53">
        <v>1574485.41</v>
      </c>
      <c r="M53">
        <v>1112733.6299999999</v>
      </c>
      <c r="P53">
        <v>249028.4</v>
      </c>
      <c r="R53">
        <v>424330.4</v>
      </c>
      <c r="T53">
        <v>238492.31</v>
      </c>
      <c r="U53">
        <v>66359.44</v>
      </c>
    </row>
    <row r="54" spans="1:21" x14ac:dyDescent="0.25">
      <c r="A54" t="s">
        <v>2556</v>
      </c>
      <c r="B54">
        <v>858984.18</v>
      </c>
      <c r="C54">
        <v>0</v>
      </c>
      <c r="D54">
        <v>14264.93</v>
      </c>
      <c r="E54">
        <v>2</v>
      </c>
      <c r="F54">
        <v>228333.98</v>
      </c>
      <c r="H54">
        <v>0</v>
      </c>
      <c r="K54">
        <v>-658340.94999999995</v>
      </c>
      <c r="L54">
        <v>1566508.7</v>
      </c>
      <c r="M54">
        <v>289781.24</v>
      </c>
      <c r="P54">
        <v>301086</v>
      </c>
      <c r="R54">
        <v>342354</v>
      </c>
      <c r="T54">
        <v>20087.18</v>
      </c>
      <c r="U54">
        <v>17983.72</v>
      </c>
    </row>
    <row r="55" spans="1:21" x14ac:dyDescent="0.25">
      <c r="A55" t="s">
        <v>2557</v>
      </c>
      <c r="B55">
        <v>628023.53</v>
      </c>
      <c r="C55">
        <v>50500</v>
      </c>
      <c r="D55">
        <v>32871.839999999997</v>
      </c>
      <c r="E55">
        <v>10743.92</v>
      </c>
      <c r="F55">
        <v>206796.34</v>
      </c>
      <c r="H55">
        <v>0</v>
      </c>
      <c r="K55">
        <v>-1961778.62</v>
      </c>
      <c r="L55">
        <v>2534998.48</v>
      </c>
      <c r="M55">
        <v>415789.11</v>
      </c>
      <c r="N55">
        <v>102000</v>
      </c>
      <c r="P55">
        <v>466134</v>
      </c>
      <c r="R55">
        <v>540698</v>
      </c>
      <c r="T55">
        <v>49613.09</v>
      </c>
      <c r="U55">
        <v>22321.25</v>
      </c>
    </row>
    <row r="56" spans="1:21" x14ac:dyDescent="0.25">
      <c r="A56" t="s">
        <v>2558</v>
      </c>
      <c r="B56">
        <v>1416280.97</v>
      </c>
      <c r="C56">
        <v>0</v>
      </c>
      <c r="D56">
        <v>50025.18</v>
      </c>
      <c r="E56">
        <v>142652.06</v>
      </c>
      <c r="F56">
        <v>310651.90999999997</v>
      </c>
      <c r="H56">
        <v>0</v>
      </c>
      <c r="K56">
        <v>-1442957.02</v>
      </c>
      <c r="L56">
        <v>2415193.5099999998</v>
      </c>
      <c r="M56">
        <v>636540.30000000005</v>
      </c>
      <c r="N56">
        <v>552000</v>
      </c>
      <c r="P56">
        <v>282954</v>
      </c>
      <c r="R56">
        <v>384608</v>
      </c>
      <c r="T56">
        <v>87912.11</v>
      </c>
      <c r="U56">
        <v>21505.56</v>
      </c>
    </row>
    <row r="57" spans="1:21" x14ac:dyDescent="0.25">
      <c r="A57" t="s">
        <v>2559</v>
      </c>
      <c r="B57">
        <v>562063.28</v>
      </c>
      <c r="C57">
        <v>0</v>
      </c>
      <c r="D57">
        <v>5707.79</v>
      </c>
      <c r="E57">
        <v>130528.4</v>
      </c>
      <c r="F57">
        <v>184161.26</v>
      </c>
      <c r="H57">
        <v>0</v>
      </c>
      <c r="K57">
        <v>-736954.99</v>
      </c>
      <c r="L57">
        <v>1430245.31</v>
      </c>
      <c r="M57">
        <v>323223.90000000002</v>
      </c>
      <c r="P57">
        <v>303764.5</v>
      </c>
      <c r="R57">
        <v>357088.5</v>
      </c>
      <c r="T57">
        <v>44347.39</v>
      </c>
      <c r="U57">
        <v>36382.1</v>
      </c>
    </row>
    <row r="58" spans="1:21" x14ac:dyDescent="0.25">
      <c r="A58" t="s">
        <v>2560</v>
      </c>
      <c r="B58">
        <v>771993.44</v>
      </c>
      <c r="C58">
        <v>0</v>
      </c>
      <c r="D58">
        <v>85076.85</v>
      </c>
      <c r="E58">
        <v>3</v>
      </c>
      <c r="F58">
        <v>1348290.65</v>
      </c>
      <c r="H58">
        <v>0</v>
      </c>
      <c r="K58">
        <v>-1115672.76</v>
      </c>
      <c r="L58">
        <v>2897338.69</v>
      </c>
      <c r="M58">
        <v>629473.27</v>
      </c>
      <c r="N58">
        <v>305996.43</v>
      </c>
      <c r="P58">
        <v>314755</v>
      </c>
      <c r="R58">
        <v>373613</v>
      </c>
      <c r="T58">
        <v>360234.55</v>
      </c>
      <c r="U58">
        <v>64254.14</v>
      </c>
    </row>
    <row r="59" spans="1:21" x14ac:dyDescent="0.25">
      <c r="A59" t="s">
        <v>2561</v>
      </c>
      <c r="B59">
        <v>752174.05</v>
      </c>
      <c r="C59">
        <v>0</v>
      </c>
      <c r="D59">
        <v>143215.19</v>
      </c>
      <c r="E59">
        <v>2</v>
      </c>
      <c r="F59">
        <v>272920.34999999998</v>
      </c>
      <c r="H59">
        <v>0</v>
      </c>
      <c r="K59">
        <v>-2546398.81</v>
      </c>
      <c r="L59">
        <v>3457082.1</v>
      </c>
      <c r="M59">
        <v>417565.84</v>
      </c>
      <c r="P59">
        <v>281781</v>
      </c>
      <c r="R59">
        <v>330244</v>
      </c>
      <c r="T59">
        <v>77854.8</v>
      </c>
      <c r="U59">
        <v>10969.74</v>
      </c>
    </row>
    <row r="60" spans="1:21" x14ac:dyDescent="0.25">
      <c r="A60" t="s">
        <v>2562</v>
      </c>
      <c r="B60">
        <v>377833.68</v>
      </c>
      <c r="C60">
        <v>0</v>
      </c>
      <c r="D60">
        <v>5530</v>
      </c>
      <c r="E60">
        <v>853592.83</v>
      </c>
      <c r="F60">
        <v>217546.25</v>
      </c>
      <c r="H60">
        <v>0</v>
      </c>
      <c r="K60">
        <v>895830.26</v>
      </c>
      <c r="L60">
        <v>339109.18</v>
      </c>
      <c r="M60">
        <v>410276.46</v>
      </c>
      <c r="P60">
        <v>177751</v>
      </c>
      <c r="R60">
        <v>276993</v>
      </c>
      <c r="T60">
        <v>57283</v>
      </c>
      <c r="U60">
        <v>15663.14</v>
      </c>
    </row>
    <row r="61" spans="1:21" x14ac:dyDescent="0.25">
      <c r="A61" t="s">
        <v>2563</v>
      </c>
      <c r="B61">
        <v>503254.84</v>
      </c>
      <c r="C61">
        <v>0</v>
      </c>
      <c r="D61">
        <v>93850.73</v>
      </c>
      <c r="E61">
        <v>1005386.17</v>
      </c>
      <c r="F61">
        <v>70351.22</v>
      </c>
      <c r="H61">
        <v>0</v>
      </c>
      <c r="K61">
        <v>-149423.48000000001</v>
      </c>
      <c r="L61">
        <v>1695206.85</v>
      </c>
      <c r="M61">
        <v>261300.39</v>
      </c>
      <c r="P61">
        <v>96341</v>
      </c>
      <c r="R61">
        <v>178232.9</v>
      </c>
      <c r="T61">
        <v>18038.86</v>
      </c>
      <c r="U61">
        <v>17585.04</v>
      </c>
    </row>
    <row r="62" spans="1:21" x14ac:dyDescent="0.25">
      <c r="A62" t="s">
        <v>2564</v>
      </c>
      <c r="B62">
        <v>835046.79</v>
      </c>
      <c r="C62">
        <v>0</v>
      </c>
      <c r="D62">
        <v>74779.39</v>
      </c>
      <c r="E62">
        <v>69928.44</v>
      </c>
      <c r="F62">
        <v>339924.38</v>
      </c>
      <c r="H62">
        <v>0</v>
      </c>
      <c r="K62">
        <v>-1672131.34</v>
      </c>
      <c r="L62">
        <v>2729343.72</v>
      </c>
      <c r="M62">
        <v>474072.12</v>
      </c>
      <c r="P62">
        <v>270252</v>
      </c>
      <c r="R62">
        <v>359810.8</v>
      </c>
      <c r="T62">
        <v>72038.759999999995</v>
      </c>
      <c r="U62">
        <v>30123.86</v>
      </c>
    </row>
    <row r="63" spans="1:21" x14ac:dyDescent="0.25">
      <c r="A63" t="s">
        <v>2565</v>
      </c>
      <c r="B63">
        <v>1376693.7</v>
      </c>
      <c r="C63">
        <v>0</v>
      </c>
      <c r="D63">
        <v>78160.639999999999</v>
      </c>
      <c r="E63">
        <v>3</v>
      </c>
      <c r="F63">
        <v>495672.3</v>
      </c>
      <c r="H63">
        <v>0</v>
      </c>
      <c r="K63">
        <v>-1672022.51</v>
      </c>
      <c r="L63">
        <v>3207310.61</v>
      </c>
      <c r="M63">
        <v>639425.12</v>
      </c>
      <c r="P63">
        <v>490826</v>
      </c>
      <c r="R63">
        <v>551388.4</v>
      </c>
      <c r="T63">
        <v>123265.12</v>
      </c>
      <c r="U63">
        <v>22501.26</v>
      </c>
    </row>
    <row r="64" spans="1:21" x14ac:dyDescent="0.25">
      <c r="A64" t="s">
        <v>2566</v>
      </c>
      <c r="B64">
        <v>1342949.59</v>
      </c>
      <c r="C64">
        <v>0</v>
      </c>
      <c r="D64">
        <v>134653.69</v>
      </c>
      <c r="E64">
        <v>1067518.95</v>
      </c>
      <c r="F64">
        <v>385610.38</v>
      </c>
      <c r="H64">
        <v>0</v>
      </c>
      <c r="K64">
        <v>-22224.27</v>
      </c>
      <c r="L64">
        <v>2601971.02</v>
      </c>
      <c r="M64">
        <v>544449.28000000003</v>
      </c>
      <c r="P64">
        <v>273448</v>
      </c>
      <c r="R64">
        <v>345206</v>
      </c>
      <c r="T64">
        <v>60353.8</v>
      </c>
      <c r="U64">
        <v>31726.62</v>
      </c>
    </row>
    <row r="65" spans="1:21" x14ac:dyDescent="0.25">
      <c r="A65" t="s">
        <v>2567</v>
      </c>
      <c r="B65">
        <v>828790.34</v>
      </c>
      <c r="C65">
        <v>36000</v>
      </c>
      <c r="D65">
        <v>50726.91</v>
      </c>
      <c r="E65">
        <v>777763.5</v>
      </c>
      <c r="F65">
        <v>208358.89</v>
      </c>
      <c r="H65">
        <v>0</v>
      </c>
      <c r="K65">
        <v>-1398038.26</v>
      </c>
      <c r="L65">
        <v>3048211.32</v>
      </c>
      <c r="M65">
        <v>421278.13</v>
      </c>
      <c r="P65">
        <v>348112</v>
      </c>
      <c r="R65">
        <v>412564</v>
      </c>
      <c r="T65">
        <v>62362.15</v>
      </c>
      <c r="U65">
        <v>24022.400000000001</v>
      </c>
    </row>
    <row r="66" spans="1:21" x14ac:dyDescent="0.25">
      <c r="A66" t="s">
        <v>2588</v>
      </c>
      <c r="B66">
        <v>1154277.69</v>
      </c>
      <c r="C66">
        <v>0</v>
      </c>
      <c r="D66">
        <v>29331.89</v>
      </c>
      <c r="E66">
        <v>264867.33</v>
      </c>
      <c r="F66">
        <v>242592.84</v>
      </c>
      <c r="H66">
        <v>0</v>
      </c>
      <c r="K66">
        <v>79704.56</v>
      </c>
      <c r="L66">
        <v>1312112.72</v>
      </c>
      <c r="M66">
        <v>463962.45</v>
      </c>
      <c r="P66">
        <v>191842</v>
      </c>
      <c r="R66">
        <v>272202</v>
      </c>
      <c r="T66">
        <v>26970.38</v>
      </c>
      <c r="U66">
        <v>48639.6</v>
      </c>
    </row>
    <row r="67" spans="1:21" x14ac:dyDescent="0.25">
      <c r="A67" t="s">
        <v>2568</v>
      </c>
      <c r="B67">
        <v>715237.33</v>
      </c>
      <c r="C67">
        <v>14521.23</v>
      </c>
      <c r="D67">
        <v>65278.34</v>
      </c>
      <c r="E67">
        <v>652701.25</v>
      </c>
      <c r="F67">
        <v>256243.52</v>
      </c>
      <c r="H67">
        <v>0</v>
      </c>
      <c r="K67">
        <v>952499.98</v>
      </c>
      <c r="L67">
        <v>834867.89</v>
      </c>
      <c r="M67">
        <v>37754.019999999997</v>
      </c>
      <c r="P67">
        <v>256480</v>
      </c>
      <c r="R67">
        <v>298942</v>
      </c>
      <c r="T67">
        <v>31424.14</v>
      </c>
      <c r="U67">
        <v>22054.080000000002</v>
      </c>
    </row>
    <row r="68" spans="1:21" x14ac:dyDescent="0.25">
      <c r="A68" t="s">
        <v>2569</v>
      </c>
      <c r="B68">
        <v>397140.82</v>
      </c>
      <c r="C68">
        <v>7670.92</v>
      </c>
      <c r="D68">
        <v>39236.68</v>
      </c>
      <c r="E68">
        <v>-1110170</v>
      </c>
      <c r="F68">
        <v>-103589.29</v>
      </c>
      <c r="G68">
        <v>1670</v>
      </c>
      <c r="H68">
        <v>0</v>
      </c>
      <c r="K68">
        <v>-2735364.35</v>
      </c>
      <c r="L68">
        <v>1896116.26</v>
      </c>
      <c r="M68">
        <v>218282.55</v>
      </c>
      <c r="P68">
        <v>204460</v>
      </c>
      <c r="R68">
        <v>245544</v>
      </c>
      <c r="T68">
        <v>66039.23</v>
      </c>
      <c r="U68">
        <v>15842.1</v>
      </c>
    </row>
    <row r="69" spans="1:21" x14ac:dyDescent="0.25">
      <c r="A69" t="s">
        <v>2570</v>
      </c>
      <c r="B69">
        <v>923836.48</v>
      </c>
      <c r="C69">
        <v>12495.49</v>
      </c>
      <c r="D69">
        <v>94793.43</v>
      </c>
      <c r="E69">
        <v>202341.74</v>
      </c>
      <c r="F69">
        <v>666886.24</v>
      </c>
      <c r="H69">
        <v>18</v>
      </c>
      <c r="K69">
        <v>1528941.92</v>
      </c>
      <c r="L69">
        <v>63741.19</v>
      </c>
      <c r="M69">
        <v>531288.88</v>
      </c>
      <c r="P69">
        <v>432040</v>
      </c>
      <c r="Q69">
        <v>34344</v>
      </c>
      <c r="R69">
        <v>538812</v>
      </c>
      <c r="T69">
        <v>93006.37</v>
      </c>
      <c r="U69">
        <v>19402.240000000002</v>
      </c>
    </row>
    <row r="70" spans="1:21" x14ac:dyDescent="0.25">
      <c r="A70" t="s">
        <v>2571</v>
      </c>
      <c r="B70">
        <v>54547.85</v>
      </c>
      <c r="C70">
        <v>0</v>
      </c>
      <c r="D70">
        <v>41705.980000000003</v>
      </c>
      <c r="E70">
        <v>300003</v>
      </c>
      <c r="F70">
        <v>-1469.2</v>
      </c>
      <c r="J70">
        <v>-214008.78</v>
      </c>
      <c r="L70">
        <v>607615.71</v>
      </c>
      <c r="M70">
        <v>32824.33</v>
      </c>
      <c r="P70">
        <v>211160</v>
      </c>
      <c r="R70">
        <v>211160</v>
      </c>
      <c r="T70">
        <v>30167.43</v>
      </c>
      <c r="U70">
        <v>1476.2</v>
      </c>
    </row>
    <row r="71" spans="1:21" x14ac:dyDescent="0.25">
      <c r="A71" t="s">
        <v>2572</v>
      </c>
      <c r="B71">
        <v>715237.33</v>
      </c>
      <c r="C71">
        <v>14521.23</v>
      </c>
      <c r="D71">
        <v>65278.34</v>
      </c>
      <c r="E71">
        <v>652701.25</v>
      </c>
      <c r="F71">
        <v>256243.52</v>
      </c>
      <c r="H71">
        <v>0</v>
      </c>
      <c r="K71">
        <v>952499.98</v>
      </c>
      <c r="L71">
        <v>834867.89</v>
      </c>
      <c r="M71">
        <v>37754.019999999997</v>
      </c>
      <c r="P71">
        <v>256480</v>
      </c>
      <c r="R71">
        <v>298942</v>
      </c>
      <c r="T71">
        <v>31424.14</v>
      </c>
      <c r="U71">
        <v>22054.080000000002</v>
      </c>
    </row>
    <row r="72" spans="1:21" x14ac:dyDescent="0.25">
      <c r="A72" t="s">
        <v>2573</v>
      </c>
      <c r="B72">
        <v>580235.13</v>
      </c>
      <c r="C72">
        <v>30423.81</v>
      </c>
      <c r="D72">
        <v>65166.6</v>
      </c>
      <c r="E72">
        <v>363595.98</v>
      </c>
      <c r="F72">
        <v>192080.61</v>
      </c>
      <c r="H72">
        <v>-1943</v>
      </c>
      <c r="K72">
        <v>-829128.51</v>
      </c>
      <c r="L72">
        <v>1909993.72</v>
      </c>
      <c r="M72">
        <v>204791.4</v>
      </c>
      <c r="P72">
        <v>222730</v>
      </c>
      <c r="Q72">
        <v>69233</v>
      </c>
      <c r="R72">
        <v>303900</v>
      </c>
      <c r="T72">
        <v>130603.32</v>
      </c>
      <c r="U72">
        <v>24346.16</v>
      </c>
    </row>
    <row r="73" spans="1:21" x14ac:dyDescent="0.25">
      <c r="A73" t="s">
        <v>2574</v>
      </c>
      <c r="B73">
        <v>536585.02</v>
      </c>
      <c r="C73">
        <v>9323</v>
      </c>
      <c r="D73">
        <v>54065.07</v>
      </c>
      <c r="E73">
        <v>296220.71000000002</v>
      </c>
      <c r="F73">
        <v>18715.830000000002</v>
      </c>
      <c r="K73">
        <v>-759973.81</v>
      </c>
      <c r="L73">
        <v>1701950.45</v>
      </c>
      <c r="M73">
        <v>40995.65</v>
      </c>
      <c r="P73">
        <v>194580</v>
      </c>
      <c r="R73">
        <v>194580</v>
      </c>
      <c r="T73">
        <v>53218.28</v>
      </c>
      <c r="U73">
        <v>23494.38</v>
      </c>
    </row>
    <row r="74" spans="1:21" x14ac:dyDescent="0.25">
      <c r="A74" t="s">
        <v>2575</v>
      </c>
      <c r="B74">
        <v>770388.66</v>
      </c>
      <c r="C74">
        <v>7141.89</v>
      </c>
      <c r="D74">
        <v>67131.850000000006</v>
      </c>
      <c r="E74">
        <v>753467.34</v>
      </c>
      <c r="F74">
        <v>235356.65</v>
      </c>
      <c r="H74">
        <v>0</v>
      </c>
      <c r="K74">
        <v>-3320369.32</v>
      </c>
      <c r="L74">
        <v>4971323.6399999997</v>
      </c>
      <c r="M74">
        <v>334510.67</v>
      </c>
      <c r="P74">
        <v>311020</v>
      </c>
      <c r="Q74">
        <v>57210</v>
      </c>
      <c r="R74">
        <v>408328</v>
      </c>
      <c r="T74">
        <v>50711.9</v>
      </c>
      <c r="U74">
        <v>21868.7</v>
      </c>
    </row>
    <row r="75" spans="1:21" x14ac:dyDescent="0.25">
      <c r="A75" t="s">
        <v>2576</v>
      </c>
      <c r="B75">
        <v>374016.69</v>
      </c>
      <c r="C75">
        <v>0</v>
      </c>
      <c r="D75">
        <v>69589.460000000006</v>
      </c>
      <c r="E75">
        <v>124557.62</v>
      </c>
      <c r="F75">
        <v>107148.13</v>
      </c>
      <c r="G75">
        <v>-20700</v>
      </c>
      <c r="H75">
        <v>0</v>
      </c>
      <c r="K75">
        <v>282674.23</v>
      </c>
      <c r="L75">
        <v>318970.07</v>
      </c>
      <c r="M75">
        <v>198512.55</v>
      </c>
      <c r="O75">
        <v>3322</v>
      </c>
      <c r="P75">
        <v>266280</v>
      </c>
      <c r="Q75">
        <v>51540</v>
      </c>
      <c r="R75">
        <v>358300</v>
      </c>
      <c r="T75">
        <v>55308.91</v>
      </c>
      <c r="U75">
        <v>13481.56</v>
      </c>
    </row>
    <row r="76" spans="1:21" x14ac:dyDescent="0.25">
      <c r="A76" t="s">
        <v>2577</v>
      </c>
      <c r="B76">
        <v>146965.24</v>
      </c>
      <c r="C76">
        <v>0</v>
      </c>
      <c r="D76">
        <v>31333.97</v>
      </c>
      <c r="E76">
        <v>113628.37</v>
      </c>
      <c r="F76">
        <v>127897.88</v>
      </c>
      <c r="H76">
        <v>0</v>
      </c>
      <c r="K76">
        <v>-2831361.3</v>
      </c>
      <c r="L76">
        <v>3125887.14</v>
      </c>
      <c r="M76">
        <v>218045.87</v>
      </c>
      <c r="P76">
        <v>181380</v>
      </c>
      <c r="R76">
        <v>233506</v>
      </c>
      <c r="T76">
        <v>32991.33</v>
      </c>
      <c r="U76">
        <v>23428.92</v>
      </c>
    </row>
    <row r="77" spans="1:21" x14ac:dyDescent="0.25">
      <c r="A77" t="s">
        <v>2578</v>
      </c>
      <c r="B77">
        <v>739245.69</v>
      </c>
      <c r="C77">
        <v>27022.97</v>
      </c>
      <c r="D77">
        <v>67022.399999999994</v>
      </c>
      <c r="E77">
        <v>393466.97</v>
      </c>
      <c r="F77">
        <v>146945.84</v>
      </c>
      <c r="H77">
        <v>-952</v>
      </c>
      <c r="K77">
        <v>-1319614.56</v>
      </c>
      <c r="L77">
        <v>2488810.16</v>
      </c>
      <c r="M77">
        <v>399013.22</v>
      </c>
      <c r="P77">
        <v>395600</v>
      </c>
      <c r="R77">
        <v>433660</v>
      </c>
      <c r="T77">
        <v>70752.39</v>
      </c>
      <c r="U77">
        <v>10190.56</v>
      </c>
    </row>
    <row r="78" spans="1:21" x14ac:dyDescent="0.25">
      <c r="A78" t="s">
        <v>2586</v>
      </c>
      <c r="B78">
        <v>213293.88</v>
      </c>
      <c r="C78">
        <v>0</v>
      </c>
      <c r="D78">
        <v>21968.6</v>
      </c>
      <c r="E78">
        <v>86797.83</v>
      </c>
      <c r="F78">
        <v>17611.669999999998</v>
      </c>
      <c r="J78">
        <v>-861903.81</v>
      </c>
      <c r="L78">
        <v>1219746.8700000001</v>
      </c>
      <c r="M78">
        <v>15498.27</v>
      </c>
      <c r="P78">
        <v>194580</v>
      </c>
      <c r="R78">
        <v>194580</v>
      </c>
      <c r="T78">
        <v>15207.43</v>
      </c>
      <c r="U78">
        <v>18461.919999999998</v>
      </c>
    </row>
    <row r="79" spans="1:21" x14ac:dyDescent="0.25">
      <c r="A79" t="s">
        <v>2589</v>
      </c>
      <c r="B79">
        <v>555010.09</v>
      </c>
      <c r="C79">
        <v>-2866.92</v>
      </c>
      <c r="D79">
        <v>63188.23</v>
      </c>
      <c r="E79">
        <v>391666.29</v>
      </c>
      <c r="F79">
        <v>16442.16</v>
      </c>
      <c r="H79">
        <v>-978</v>
      </c>
      <c r="K79">
        <v>-1367601.7</v>
      </c>
      <c r="L79">
        <v>2288777.11</v>
      </c>
      <c r="M79">
        <v>140379.79</v>
      </c>
      <c r="P79">
        <v>351080</v>
      </c>
      <c r="R79">
        <v>390076</v>
      </c>
      <c r="T79">
        <v>34958.01</v>
      </c>
      <c r="U79">
        <v>21533.34</v>
      </c>
    </row>
    <row r="80" spans="1:21" x14ac:dyDescent="0.25">
      <c r="A80" t="s">
        <v>2579</v>
      </c>
      <c r="B80">
        <v>568937.23</v>
      </c>
      <c r="C80">
        <v>532</v>
      </c>
      <c r="D80">
        <v>30149.14</v>
      </c>
      <c r="E80">
        <v>341770.67</v>
      </c>
      <c r="F80">
        <v>384082.01</v>
      </c>
      <c r="H80">
        <v>-815</v>
      </c>
      <c r="I80">
        <v>20250</v>
      </c>
      <c r="K80">
        <v>-1005958.99</v>
      </c>
      <c r="L80">
        <v>2500428.33</v>
      </c>
      <c r="M80">
        <v>41304.870000000003</v>
      </c>
      <c r="N80">
        <v>500</v>
      </c>
      <c r="P80">
        <v>332200</v>
      </c>
      <c r="R80">
        <v>411435</v>
      </c>
      <c r="S80">
        <v>16000</v>
      </c>
      <c r="T80">
        <v>65773.58</v>
      </c>
      <c r="U80">
        <v>35179.58</v>
      </c>
    </row>
    <row r="81" spans="1:21" x14ac:dyDescent="0.25">
      <c r="A81" t="s">
        <v>2580</v>
      </c>
      <c r="B81">
        <v>348435.49</v>
      </c>
      <c r="C81">
        <v>959.4</v>
      </c>
      <c r="D81">
        <v>45226.53</v>
      </c>
      <c r="E81">
        <v>5</v>
      </c>
      <c r="F81">
        <v>159077.5</v>
      </c>
      <c r="H81">
        <v>0</v>
      </c>
      <c r="K81">
        <v>-1461658.49</v>
      </c>
      <c r="L81">
        <v>2140561.41</v>
      </c>
      <c r="M81">
        <v>18280.490000000002</v>
      </c>
      <c r="P81">
        <v>227808</v>
      </c>
      <c r="R81">
        <v>299394</v>
      </c>
      <c r="T81">
        <v>45744.47</v>
      </c>
      <c r="U81">
        <v>13099.02</v>
      </c>
    </row>
    <row r="82" spans="1:21" x14ac:dyDescent="0.25">
      <c r="A82" t="s">
        <v>2581</v>
      </c>
      <c r="B82">
        <v>884870.33</v>
      </c>
      <c r="C82">
        <v>798</v>
      </c>
      <c r="D82">
        <v>57706.79</v>
      </c>
      <c r="E82">
        <v>610872.14</v>
      </c>
      <c r="F82">
        <v>536781.84</v>
      </c>
      <c r="H82">
        <v>0</v>
      </c>
      <c r="K82">
        <v>58732.34</v>
      </c>
      <c r="L82">
        <v>2191938.59</v>
      </c>
      <c r="M82">
        <v>33310.22</v>
      </c>
      <c r="P82">
        <v>141057</v>
      </c>
      <c r="R82">
        <v>177363</v>
      </c>
      <c r="T82">
        <v>82106.55</v>
      </c>
      <c r="U82">
        <v>41464.5</v>
      </c>
    </row>
    <row r="83" spans="1:21" x14ac:dyDescent="0.25">
      <c r="A83" t="s">
        <v>2582</v>
      </c>
      <c r="B83">
        <v>1119361.22</v>
      </c>
      <c r="C83">
        <v>1023.36</v>
      </c>
      <c r="D83">
        <v>43610.07</v>
      </c>
      <c r="E83">
        <v>750735.18</v>
      </c>
      <c r="F83">
        <v>231195.69</v>
      </c>
      <c r="G83">
        <v>0</v>
      </c>
      <c r="H83">
        <v>0</v>
      </c>
      <c r="K83">
        <v>-2101271.3199999998</v>
      </c>
      <c r="L83">
        <v>4194803.6500000004</v>
      </c>
      <c r="M83">
        <v>48523.75</v>
      </c>
      <c r="N83">
        <v>222000</v>
      </c>
      <c r="P83">
        <v>303481</v>
      </c>
      <c r="R83">
        <v>370543</v>
      </c>
      <c r="T83">
        <v>83116.039999999994</v>
      </c>
      <c r="U83">
        <v>44508.82</v>
      </c>
    </row>
    <row r="84" spans="1:21" x14ac:dyDescent="0.25">
      <c r="A84" t="s">
        <v>2583</v>
      </c>
      <c r="B84">
        <v>265779.36</v>
      </c>
      <c r="C84">
        <v>1403.36</v>
      </c>
      <c r="D84">
        <v>25353</v>
      </c>
      <c r="E84">
        <v>433112.22</v>
      </c>
      <c r="F84">
        <v>102524.11</v>
      </c>
      <c r="H84">
        <v>0</v>
      </c>
      <c r="K84">
        <v>-1321215.21</v>
      </c>
      <c r="L84">
        <v>2119139.65</v>
      </c>
      <c r="M84">
        <v>32324.97</v>
      </c>
      <c r="N84">
        <v>102000</v>
      </c>
      <c r="P84">
        <v>231040</v>
      </c>
      <c r="R84">
        <v>284832</v>
      </c>
      <c r="T84">
        <v>38117.339999999997</v>
      </c>
      <c r="U84">
        <v>13368.02</v>
      </c>
    </row>
    <row r="85" spans="1:21" x14ac:dyDescent="0.25">
      <c r="A85" t="s">
        <v>2584</v>
      </c>
      <c r="B85">
        <v>416853.69</v>
      </c>
      <c r="C85">
        <v>1413.52</v>
      </c>
      <c r="D85">
        <v>74582.45</v>
      </c>
      <c r="E85">
        <v>147032.78</v>
      </c>
      <c r="F85">
        <v>119111.86</v>
      </c>
      <c r="H85">
        <v>0</v>
      </c>
      <c r="K85">
        <v>-129379.33</v>
      </c>
      <c r="L85">
        <v>1096893.17</v>
      </c>
      <c r="M85">
        <v>33918.79</v>
      </c>
      <c r="P85">
        <v>271245</v>
      </c>
      <c r="R85">
        <v>365201</v>
      </c>
      <c r="T85">
        <v>101674.01</v>
      </c>
      <c r="U85">
        <v>15833.32</v>
      </c>
    </row>
    <row r="86" spans="1:21" x14ac:dyDescent="0.25">
      <c r="A86" t="s">
        <v>2585</v>
      </c>
      <c r="B86">
        <v>921790.26</v>
      </c>
      <c r="C86">
        <v>34885.69</v>
      </c>
      <c r="D86">
        <v>45596.03</v>
      </c>
      <c r="E86">
        <v>214879.62</v>
      </c>
      <c r="F86">
        <v>188653.55</v>
      </c>
      <c r="H86">
        <v>0</v>
      </c>
      <c r="K86">
        <v>-1690527.9</v>
      </c>
      <c r="L86">
        <v>3207738.11</v>
      </c>
      <c r="M86">
        <v>62162.36</v>
      </c>
      <c r="P86">
        <v>220640</v>
      </c>
      <c r="R86">
        <v>246834</v>
      </c>
      <c r="T86">
        <v>104884.57</v>
      </c>
      <c r="U86">
        <v>14571.9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E86"/>
  <sheetViews>
    <sheetView topLeftCell="F1" zoomScale="102" zoomScaleNormal="102" workbookViewId="0">
      <selection activeCell="G12" sqref="G12"/>
    </sheetView>
  </sheetViews>
  <sheetFormatPr defaultColWidth="2.69921875" defaultRowHeight="13.8" x14ac:dyDescent="0.25"/>
  <cols>
    <col min="1" max="1" width="5.5" style="250" bestFit="1" customWidth="1"/>
    <col min="2" max="2" width="14.69921875" style="250" customWidth="1"/>
    <col min="3" max="3" width="7.5" style="260" bestFit="1" customWidth="1"/>
    <col min="4" max="4" width="44.59765625" style="260" bestFit="1" customWidth="1"/>
    <col min="5" max="5" width="40.8984375" bestFit="1" customWidth="1"/>
    <col min="6" max="6" width="31.796875" style="301" bestFit="1" customWidth="1"/>
    <col min="7" max="7" width="31" style="301" bestFit="1" customWidth="1"/>
    <col min="8" max="8" width="22.796875" style="301" bestFit="1" customWidth="1"/>
    <col min="9" max="10" width="8.796875"/>
    <col min="11" max="11" width="18.796875" style="301" bestFit="1" customWidth="1"/>
    <col min="12" max="12" width="8.796875" style="301"/>
    <col min="13" max="13" width="22.296875" bestFit="1" customWidth="1"/>
    <col min="14" max="16" width="8.796875"/>
    <col min="17" max="21" width="8.796875" style="301"/>
    <col min="22" max="25" width="8.796875"/>
    <col min="26" max="26" width="16.3984375" style="244" customWidth="1"/>
    <col min="27" max="27" width="15.8984375" style="267" bestFit="1" customWidth="1"/>
    <col min="28" max="28" width="17.3984375" style="261" bestFit="1" customWidth="1"/>
    <col min="29" max="29" width="17.59765625" style="263" bestFit="1" customWidth="1"/>
    <col min="30" max="30" width="19.09765625" style="264" bestFit="1" customWidth="1"/>
    <col min="31" max="31" width="14.59765625" style="268" bestFit="1" customWidth="1"/>
    <col min="32" max="16384" width="2.69921875" style="250"/>
  </cols>
  <sheetData>
    <row r="1" spans="1:31" x14ac:dyDescent="0.25">
      <c r="E1" t="s">
        <v>2445</v>
      </c>
      <c r="F1" s="301" t="s">
        <v>2446</v>
      </c>
      <c r="G1" s="301" t="s">
        <v>2447</v>
      </c>
      <c r="H1" s="301" t="s">
        <v>2448</v>
      </c>
      <c r="I1" t="s">
        <v>2450</v>
      </c>
      <c r="J1" t="s">
        <v>2451</v>
      </c>
      <c r="K1" s="301" t="s">
        <v>2454</v>
      </c>
      <c r="L1" s="301" t="s">
        <v>2457</v>
      </c>
      <c r="M1" t="s">
        <v>2458</v>
      </c>
      <c r="N1" t="s">
        <v>2459</v>
      </c>
      <c r="O1" t="s">
        <v>2460</v>
      </c>
      <c r="P1" t="s">
        <v>2461</v>
      </c>
      <c r="Q1" s="301" t="s">
        <v>2463</v>
      </c>
      <c r="R1" s="301" t="s">
        <v>2464</v>
      </c>
      <c r="S1" s="301" t="s">
        <v>2465</v>
      </c>
      <c r="T1" s="301" t="s">
        <v>2466</v>
      </c>
      <c r="U1" s="301" t="s">
        <v>2467</v>
      </c>
      <c r="V1" t="s">
        <v>2468</v>
      </c>
      <c r="W1" t="s">
        <v>2469</v>
      </c>
      <c r="X1" t="s">
        <v>2471</v>
      </c>
      <c r="Y1" t="s">
        <v>2472</v>
      </c>
      <c r="Z1" s="244" t="s">
        <v>6</v>
      </c>
      <c r="AA1" s="245" t="s">
        <v>7</v>
      </c>
      <c r="AB1" s="261" t="s">
        <v>8</v>
      </c>
      <c r="AC1" s="262" t="s">
        <v>9</v>
      </c>
      <c r="AD1" s="247" t="s">
        <v>10</v>
      </c>
      <c r="AE1" s="249" t="s">
        <v>11</v>
      </c>
    </row>
    <row r="2" spans="1:31" x14ac:dyDescent="0.25">
      <c r="B2" s="250" t="s">
        <v>43</v>
      </c>
      <c r="C2" s="260" t="s">
        <v>154</v>
      </c>
      <c r="E2" t="s">
        <v>2474</v>
      </c>
      <c r="F2" s="301" t="s">
        <v>2475</v>
      </c>
      <c r="G2" s="301" t="s">
        <v>2476</v>
      </c>
      <c r="H2" s="301" t="s">
        <v>2477</v>
      </c>
      <c r="I2" t="s">
        <v>2479</v>
      </c>
      <c r="J2" t="s">
        <v>2480</v>
      </c>
      <c r="K2" s="301" t="s">
        <v>2483</v>
      </c>
      <c r="L2" s="301" t="s">
        <v>2486</v>
      </c>
      <c r="M2" t="s">
        <v>2487</v>
      </c>
      <c r="N2" t="s">
        <v>2488</v>
      </c>
      <c r="O2" t="s">
        <v>2489</v>
      </c>
      <c r="P2" t="s">
        <v>2490</v>
      </c>
      <c r="Q2" s="301" t="s">
        <v>2492</v>
      </c>
      <c r="R2" s="301" t="s">
        <v>2493</v>
      </c>
      <c r="S2" s="301" t="s">
        <v>2494</v>
      </c>
      <c r="T2" s="301" t="s">
        <v>2495</v>
      </c>
      <c r="U2" s="301" t="s">
        <v>2496</v>
      </c>
      <c r="V2" t="s">
        <v>2497</v>
      </c>
      <c r="W2" t="s">
        <v>2498</v>
      </c>
      <c r="X2" t="s">
        <v>2500</v>
      </c>
      <c r="Y2" t="s">
        <v>2501</v>
      </c>
      <c r="AA2" s="245"/>
      <c r="AE2" s="246"/>
    </row>
    <row r="3" spans="1:31" x14ac:dyDescent="0.25">
      <c r="E3" t="s">
        <v>2503</v>
      </c>
      <c r="F3" s="301">
        <v>59081477.979999997</v>
      </c>
      <c r="G3" s="301">
        <v>1495524.75</v>
      </c>
      <c r="H3" s="301">
        <v>5213156.78</v>
      </c>
      <c r="I3">
        <v>42809317.450000003</v>
      </c>
      <c r="J3">
        <v>31410526.5</v>
      </c>
      <c r="K3" s="301">
        <v>-19030</v>
      </c>
      <c r="L3" s="301">
        <v>-1401.22</v>
      </c>
      <c r="M3">
        <v>20250</v>
      </c>
      <c r="N3">
        <v>-7570121.9699999997</v>
      </c>
      <c r="O3">
        <v>-37661521.07</v>
      </c>
      <c r="P3">
        <v>180293599.28999999</v>
      </c>
      <c r="Q3" s="301">
        <v>17544489.82</v>
      </c>
      <c r="R3" s="301">
        <v>2189296.4300000002</v>
      </c>
      <c r="S3" s="301">
        <v>3322</v>
      </c>
      <c r="T3" s="301">
        <v>19519678.300000001</v>
      </c>
      <c r="U3" s="301">
        <v>539699</v>
      </c>
      <c r="V3">
        <v>24379849.199999999</v>
      </c>
      <c r="W3">
        <v>16000</v>
      </c>
      <c r="X3">
        <v>6735953.8399999999</v>
      </c>
      <c r="Y3">
        <v>2166136.2799999998</v>
      </c>
      <c r="Z3" s="244">
        <f t="shared" ref="Z3:AE3" si="0">SUM(Z4:Z86)</f>
        <v>65790159.509999983</v>
      </c>
      <c r="AA3" s="245">
        <f t="shared" si="0"/>
        <v>-20431.22</v>
      </c>
      <c r="AB3" s="261">
        <f t="shared" si="0"/>
        <v>65810590.729999982</v>
      </c>
      <c r="AC3" s="263">
        <f t="shared" si="0"/>
        <v>39796485.54999999</v>
      </c>
      <c r="AD3" s="264">
        <f t="shared" si="0"/>
        <v>66229588.170000009</v>
      </c>
      <c r="AE3" s="246">
        <f t="shared" si="0"/>
        <v>-26433102.620000001</v>
      </c>
    </row>
    <row r="4" spans="1:31" x14ac:dyDescent="0.25">
      <c r="A4" s="250" t="s">
        <v>267</v>
      </c>
      <c r="B4" s="250" t="s">
        <v>0</v>
      </c>
      <c r="C4" s="260">
        <v>5737</v>
      </c>
      <c r="D4" s="260" t="s">
        <v>588</v>
      </c>
      <c r="E4" t="s">
        <v>2508</v>
      </c>
      <c r="F4" s="301">
        <v>717631.49</v>
      </c>
      <c r="G4" s="301">
        <v>36364</v>
      </c>
      <c r="H4" s="301">
        <v>64046.75</v>
      </c>
      <c r="I4">
        <v>2575532.6</v>
      </c>
      <c r="J4">
        <v>153001.51999999999</v>
      </c>
      <c r="L4" s="301">
        <v>0</v>
      </c>
      <c r="N4">
        <v>3303680.37</v>
      </c>
      <c r="O4">
        <v>149851.44</v>
      </c>
      <c r="P4">
        <v>198336.84</v>
      </c>
      <c r="Q4" s="301">
        <v>123320.63</v>
      </c>
      <c r="T4" s="301">
        <v>226540</v>
      </c>
      <c r="U4" s="301">
        <v>13202</v>
      </c>
      <c r="V4">
        <v>333388</v>
      </c>
      <c r="X4">
        <v>94037.92</v>
      </c>
      <c r="Y4">
        <v>29529</v>
      </c>
      <c r="Z4" s="244">
        <f>SUM(F4:H4)</f>
        <v>818042.24</v>
      </c>
      <c r="AA4" s="251">
        <f>SUM(K4:L4)</f>
        <v>0</v>
      </c>
      <c r="AB4" s="265">
        <f>Z4-AA4</f>
        <v>818042.24</v>
      </c>
      <c r="AC4" s="266">
        <f>SUM(Q4:U4)</f>
        <v>363062.63</v>
      </c>
      <c r="AD4" s="266">
        <f>SUM(V3:Y3)</f>
        <v>33297939.32</v>
      </c>
      <c r="AE4" s="246">
        <f>AC4-AD4</f>
        <v>-32934876.690000001</v>
      </c>
    </row>
    <row r="5" spans="1:31" x14ac:dyDescent="0.25">
      <c r="A5" s="250" t="s">
        <v>267</v>
      </c>
      <c r="B5" s="250" t="s">
        <v>0</v>
      </c>
      <c r="C5" s="260">
        <v>4213</v>
      </c>
      <c r="D5" s="260" t="s">
        <v>589</v>
      </c>
      <c r="E5" t="s">
        <v>2509</v>
      </c>
      <c r="F5" s="301">
        <v>784484.71</v>
      </c>
      <c r="G5" s="301">
        <v>74615.100000000006</v>
      </c>
      <c r="H5" s="301">
        <v>107755.96</v>
      </c>
      <c r="I5">
        <v>401681.55</v>
      </c>
      <c r="J5">
        <v>203178.8</v>
      </c>
      <c r="L5" s="301">
        <v>0</v>
      </c>
      <c r="N5">
        <v>-614134.56000000006</v>
      </c>
      <c r="O5">
        <v>143927.69</v>
      </c>
      <c r="P5">
        <v>2159407.13</v>
      </c>
      <c r="Q5" s="301">
        <v>83784.94</v>
      </c>
      <c r="T5" s="301">
        <v>227600</v>
      </c>
      <c r="V5">
        <v>272212</v>
      </c>
      <c r="X5">
        <v>124025.76</v>
      </c>
      <c r="Y5">
        <v>29231.32</v>
      </c>
      <c r="Z5" s="244">
        <f t="shared" ref="Z5:Z68" si="1">SUM(F5:H5)</f>
        <v>966855.7699999999</v>
      </c>
      <c r="AA5" s="251">
        <f t="shared" ref="AA5:AA68" si="2">SUM(K5:L5)</f>
        <v>0</v>
      </c>
      <c r="AB5" s="265">
        <f t="shared" ref="AB5:AB68" si="3">Z5-AA5</f>
        <v>966855.7699999999</v>
      </c>
      <c r="AC5" s="266">
        <f t="shared" ref="AC5:AC68" si="4">SUM(Q5:U5)</f>
        <v>311384.94</v>
      </c>
      <c r="AD5" s="266">
        <f t="shared" ref="AD5:AD68" si="5">SUM(V4:Y4)</f>
        <v>456954.92</v>
      </c>
      <c r="AE5" s="246">
        <f t="shared" ref="AE5:AE68" si="6">AC5-AD5</f>
        <v>-145569.97999999998</v>
      </c>
    </row>
    <row r="6" spans="1:31" x14ac:dyDescent="0.25">
      <c r="A6" s="250" t="s">
        <v>267</v>
      </c>
      <c r="B6" s="250" t="s">
        <v>0</v>
      </c>
      <c r="C6" s="260">
        <v>4949</v>
      </c>
      <c r="D6" s="260" t="s">
        <v>590</v>
      </c>
      <c r="E6" t="s">
        <v>2510</v>
      </c>
      <c r="F6" s="301">
        <v>750004.55</v>
      </c>
      <c r="G6" s="301">
        <v>8692.49</v>
      </c>
      <c r="H6" s="301">
        <v>62025.95</v>
      </c>
      <c r="I6">
        <v>727476.57</v>
      </c>
      <c r="J6">
        <v>799198.98</v>
      </c>
      <c r="L6" s="301">
        <v>0</v>
      </c>
      <c r="N6">
        <v>-813218.3</v>
      </c>
      <c r="O6">
        <v>169051.27</v>
      </c>
      <c r="P6">
        <v>3104237.14</v>
      </c>
      <c r="Q6" s="301">
        <v>55568.34</v>
      </c>
      <c r="T6" s="301">
        <v>412560</v>
      </c>
      <c r="V6">
        <v>462538</v>
      </c>
      <c r="X6">
        <v>80057.67</v>
      </c>
      <c r="Y6">
        <v>20324.240000000002</v>
      </c>
      <c r="Z6" s="244">
        <f t="shared" si="1"/>
        <v>820722.99</v>
      </c>
      <c r="AA6" s="251">
        <f t="shared" si="2"/>
        <v>0</v>
      </c>
      <c r="AB6" s="265">
        <f t="shared" si="3"/>
        <v>820722.99</v>
      </c>
      <c r="AC6" s="266">
        <f t="shared" si="4"/>
        <v>468128.33999999997</v>
      </c>
      <c r="AD6" s="266">
        <f t="shared" si="5"/>
        <v>425469.08</v>
      </c>
      <c r="AE6" s="246">
        <f t="shared" si="6"/>
        <v>42659.259999999951</v>
      </c>
    </row>
    <row r="7" spans="1:31" x14ac:dyDescent="0.25">
      <c r="A7" s="250" t="s">
        <v>267</v>
      </c>
      <c r="B7" s="250" t="s">
        <v>0</v>
      </c>
      <c r="C7" s="260">
        <v>7233</v>
      </c>
      <c r="D7" s="260" t="s">
        <v>591</v>
      </c>
      <c r="E7" t="s">
        <v>2511</v>
      </c>
      <c r="F7" s="301">
        <v>790975.36</v>
      </c>
      <c r="G7" s="301">
        <v>53639.8</v>
      </c>
      <c r="H7" s="301">
        <v>28248.78</v>
      </c>
      <c r="I7">
        <v>3</v>
      </c>
      <c r="J7">
        <v>312286.12</v>
      </c>
      <c r="L7" s="301">
        <v>0</v>
      </c>
      <c r="N7">
        <v>-301857.08</v>
      </c>
      <c r="O7">
        <v>317453.34000000003</v>
      </c>
      <c r="P7">
        <v>1481598.18</v>
      </c>
      <c r="Q7" s="301">
        <v>89661.99</v>
      </c>
      <c r="T7" s="301">
        <v>227260</v>
      </c>
      <c r="V7">
        <v>329382</v>
      </c>
      <c r="X7">
        <v>237393.25</v>
      </c>
      <c r="Y7">
        <v>1988.12</v>
      </c>
      <c r="Z7" s="244">
        <f t="shared" si="1"/>
        <v>872863.94000000006</v>
      </c>
      <c r="AA7" s="251">
        <f t="shared" si="2"/>
        <v>0</v>
      </c>
      <c r="AB7" s="265">
        <f t="shared" si="3"/>
        <v>872863.94000000006</v>
      </c>
      <c r="AC7" s="266">
        <f t="shared" si="4"/>
        <v>316921.99</v>
      </c>
      <c r="AD7" s="266">
        <f t="shared" si="5"/>
        <v>562919.91</v>
      </c>
      <c r="AE7" s="246">
        <f t="shared" si="6"/>
        <v>-245997.92000000004</v>
      </c>
    </row>
    <row r="8" spans="1:31" x14ac:dyDescent="0.25">
      <c r="A8" s="250" t="s">
        <v>267</v>
      </c>
      <c r="B8" s="250" t="s">
        <v>0</v>
      </c>
      <c r="C8" s="260">
        <v>5081</v>
      </c>
      <c r="D8" s="260" t="s">
        <v>592</v>
      </c>
      <c r="E8" t="s">
        <v>2512</v>
      </c>
      <c r="F8" s="301">
        <v>914286.09</v>
      </c>
      <c r="G8" s="301">
        <v>11047.07</v>
      </c>
      <c r="H8" s="301">
        <v>49949.06</v>
      </c>
      <c r="I8">
        <v>3</v>
      </c>
      <c r="J8">
        <v>923938.48</v>
      </c>
      <c r="L8" s="301">
        <v>0</v>
      </c>
      <c r="N8">
        <v>-1615883.46</v>
      </c>
      <c r="O8">
        <v>34170</v>
      </c>
      <c r="P8">
        <v>3577514.61</v>
      </c>
      <c r="Q8" s="301">
        <v>103954.51</v>
      </c>
      <c r="T8" s="301">
        <v>218360</v>
      </c>
      <c r="U8" s="301">
        <v>20620</v>
      </c>
      <c r="V8">
        <v>331382</v>
      </c>
      <c r="X8">
        <v>72498.48</v>
      </c>
      <c r="Y8">
        <v>9381.48</v>
      </c>
      <c r="Z8" s="244">
        <f t="shared" si="1"/>
        <v>975282.22</v>
      </c>
      <c r="AA8" s="251">
        <f t="shared" si="2"/>
        <v>0</v>
      </c>
      <c r="AB8" s="265">
        <f t="shared" si="3"/>
        <v>975282.22</v>
      </c>
      <c r="AC8" s="266">
        <f t="shared" si="4"/>
        <v>342934.51</v>
      </c>
      <c r="AD8" s="266">
        <f t="shared" si="5"/>
        <v>568763.37</v>
      </c>
      <c r="AE8" s="246">
        <f t="shared" si="6"/>
        <v>-225828.86</v>
      </c>
    </row>
    <row r="9" spans="1:31" x14ac:dyDescent="0.25">
      <c r="A9" s="250" t="s">
        <v>267</v>
      </c>
      <c r="B9" s="250" t="s">
        <v>0</v>
      </c>
      <c r="C9" s="260">
        <v>1868</v>
      </c>
      <c r="D9" s="260" t="s">
        <v>593</v>
      </c>
      <c r="E9" t="s">
        <v>2513</v>
      </c>
      <c r="F9" s="301">
        <v>461612.58</v>
      </c>
      <c r="G9" s="301">
        <v>25992.9</v>
      </c>
      <c r="H9" s="301">
        <v>38943.230000000003</v>
      </c>
      <c r="I9">
        <v>186053.91</v>
      </c>
      <c r="J9">
        <v>218655.21</v>
      </c>
      <c r="L9" s="301">
        <v>0</v>
      </c>
      <c r="N9">
        <v>859141.36</v>
      </c>
      <c r="O9">
        <v>74665.13</v>
      </c>
      <c r="P9">
        <v>80851.62</v>
      </c>
      <c r="Q9" s="301">
        <v>10318.49</v>
      </c>
      <c r="T9" s="301">
        <v>86420</v>
      </c>
      <c r="V9">
        <v>118642</v>
      </c>
      <c r="X9">
        <v>25628.87</v>
      </c>
      <c r="Y9">
        <v>21149.200000000001</v>
      </c>
      <c r="Z9" s="244">
        <f t="shared" si="1"/>
        <v>526548.71000000008</v>
      </c>
      <c r="AA9" s="251">
        <f t="shared" si="2"/>
        <v>0</v>
      </c>
      <c r="AB9" s="265">
        <f t="shared" si="3"/>
        <v>526548.71000000008</v>
      </c>
      <c r="AC9" s="266">
        <f t="shared" si="4"/>
        <v>96738.49</v>
      </c>
      <c r="AD9" s="266">
        <f t="shared" si="5"/>
        <v>413261.95999999996</v>
      </c>
      <c r="AE9" s="246">
        <f t="shared" si="6"/>
        <v>-316523.46999999997</v>
      </c>
    </row>
    <row r="10" spans="1:31" x14ac:dyDescent="0.25">
      <c r="A10" s="250" t="s">
        <v>267</v>
      </c>
      <c r="B10" s="250" t="s">
        <v>0</v>
      </c>
      <c r="C10" s="260">
        <v>7126</v>
      </c>
      <c r="D10" s="260" t="s">
        <v>594</v>
      </c>
      <c r="E10" t="s">
        <v>2514</v>
      </c>
      <c r="F10" s="301">
        <v>913386.76</v>
      </c>
      <c r="G10" s="301">
        <v>50526.6</v>
      </c>
      <c r="H10" s="301">
        <v>195656.27</v>
      </c>
      <c r="I10">
        <v>938322.28</v>
      </c>
      <c r="J10">
        <v>1267105.78</v>
      </c>
      <c r="L10" s="301">
        <v>0</v>
      </c>
      <c r="N10">
        <v>924779.47</v>
      </c>
      <c r="O10">
        <v>238491.32</v>
      </c>
      <c r="P10">
        <v>2359303.7200000002</v>
      </c>
      <c r="Q10" s="301">
        <v>45565.440000000002</v>
      </c>
      <c r="T10" s="301">
        <v>355040</v>
      </c>
      <c r="V10">
        <v>435983</v>
      </c>
      <c r="X10">
        <v>47057.18</v>
      </c>
      <c r="Y10">
        <v>61492.08</v>
      </c>
      <c r="Z10" s="244">
        <f t="shared" si="1"/>
        <v>1159569.6299999999</v>
      </c>
      <c r="AA10" s="251">
        <f t="shared" si="2"/>
        <v>0</v>
      </c>
      <c r="AB10" s="265">
        <f t="shared" si="3"/>
        <v>1159569.6299999999</v>
      </c>
      <c r="AC10" s="266">
        <f t="shared" si="4"/>
        <v>400605.44</v>
      </c>
      <c r="AD10" s="266">
        <f t="shared" si="5"/>
        <v>165420.07</v>
      </c>
      <c r="AE10" s="246">
        <f t="shared" si="6"/>
        <v>235185.37</v>
      </c>
    </row>
    <row r="11" spans="1:31" x14ac:dyDescent="0.25">
      <c r="A11" s="250" t="s">
        <v>267</v>
      </c>
      <c r="B11" s="250" t="s">
        <v>0</v>
      </c>
      <c r="C11" s="260">
        <v>2671</v>
      </c>
      <c r="D11" s="260" t="s">
        <v>595</v>
      </c>
      <c r="E11" t="s">
        <v>2515</v>
      </c>
      <c r="F11" s="301">
        <v>573376.61</v>
      </c>
      <c r="G11" s="301">
        <v>1984.2</v>
      </c>
      <c r="H11" s="301">
        <v>19642.150000000001</v>
      </c>
      <c r="I11">
        <v>710807.5</v>
      </c>
      <c r="J11">
        <v>180623.93</v>
      </c>
      <c r="L11" s="301">
        <v>0</v>
      </c>
      <c r="N11">
        <v>-706462.6</v>
      </c>
      <c r="O11">
        <v>61398.82</v>
      </c>
      <c r="P11">
        <v>2243800.1</v>
      </c>
      <c r="Q11" s="301">
        <v>12134.61</v>
      </c>
      <c r="T11" s="301">
        <v>217700</v>
      </c>
      <c r="V11">
        <v>269729</v>
      </c>
      <c r="X11">
        <v>49162.8</v>
      </c>
      <c r="Y11">
        <v>9094.74</v>
      </c>
      <c r="Z11" s="244">
        <f t="shared" si="1"/>
        <v>595002.96</v>
      </c>
      <c r="AA11" s="251">
        <f t="shared" si="2"/>
        <v>0</v>
      </c>
      <c r="AB11" s="265">
        <f t="shared" si="3"/>
        <v>595002.96</v>
      </c>
      <c r="AC11" s="266">
        <f t="shared" si="4"/>
        <v>229834.61</v>
      </c>
      <c r="AD11" s="266">
        <f t="shared" si="5"/>
        <v>544532.26</v>
      </c>
      <c r="AE11" s="246">
        <f t="shared" si="6"/>
        <v>-314697.65000000002</v>
      </c>
    </row>
    <row r="12" spans="1:31" ht="13.5" customHeight="1" x14ac:dyDescent="0.25">
      <c r="A12" s="250" t="s">
        <v>267</v>
      </c>
      <c r="B12" s="250" t="s">
        <v>0</v>
      </c>
      <c r="C12" s="260">
        <v>4454</v>
      </c>
      <c r="D12" s="260" t="s">
        <v>596</v>
      </c>
      <c r="E12" t="s">
        <v>2516</v>
      </c>
      <c r="F12" s="301">
        <v>963570.74</v>
      </c>
      <c r="G12" s="301">
        <v>31142.3</v>
      </c>
      <c r="H12" s="301">
        <v>194576.26</v>
      </c>
      <c r="I12">
        <v>3</v>
      </c>
      <c r="J12">
        <v>208360.82</v>
      </c>
      <c r="L12" s="301">
        <v>0</v>
      </c>
      <c r="N12">
        <v>-1196332.52</v>
      </c>
      <c r="O12">
        <v>170579.61</v>
      </c>
      <c r="P12">
        <v>2541297.98</v>
      </c>
      <c r="Q12" s="301">
        <v>54061.36</v>
      </c>
      <c r="T12" s="301">
        <v>270220</v>
      </c>
      <c r="V12">
        <v>328340</v>
      </c>
      <c r="X12">
        <v>104672.19</v>
      </c>
      <c r="Y12">
        <v>3611.12</v>
      </c>
      <c r="Z12" s="244">
        <f t="shared" si="1"/>
        <v>1189289.3</v>
      </c>
      <c r="AA12" s="251">
        <f t="shared" si="2"/>
        <v>0</v>
      </c>
      <c r="AB12" s="265">
        <f t="shared" si="3"/>
        <v>1189289.3</v>
      </c>
      <c r="AC12" s="266">
        <f t="shared" si="4"/>
        <v>324281.36</v>
      </c>
      <c r="AD12" s="266">
        <f t="shared" si="5"/>
        <v>327986.53999999998</v>
      </c>
      <c r="AE12" s="246">
        <f t="shared" si="6"/>
        <v>-3705.179999999993</v>
      </c>
    </row>
    <row r="13" spans="1:31" x14ac:dyDescent="0.25">
      <c r="A13" s="250" t="s">
        <v>267</v>
      </c>
      <c r="B13" s="250" t="s">
        <v>0</v>
      </c>
      <c r="C13" s="260">
        <v>3077</v>
      </c>
      <c r="D13" s="260" t="s">
        <v>597</v>
      </c>
      <c r="E13" t="s">
        <v>2517</v>
      </c>
      <c r="F13" s="301">
        <v>262285.40000000002</v>
      </c>
      <c r="G13" s="301">
        <v>21035.68</v>
      </c>
      <c r="H13" s="301">
        <v>8653.39</v>
      </c>
      <c r="I13">
        <v>1761589.34</v>
      </c>
      <c r="J13">
        <v>221563.21</v>
      </c>
      <c r="L13" s="301">
        <v>0</v>
      </c>
      <c r="N13">
        <v>-155032.76</v>
      </c>
      <c r="O13">
        <v>63682.58</v>
      </c>
      <c r="P13">
        <v>2357450.56</v>
      </c>
      <c r="Q13" s="301">
        <v>18740</v>
      </c>
      <c r="T13" s="301">
        <v>84140</v>
      </c>
      <c r="V13">
        <v>119502</v>
      </c>
      <c r="X13">
        <v>26533.8</v>
      </c>
      <c r="Y13">
        <v>19467.560000000001</v>
      </c>
      <c r="Z13" s="244">
        <f t="shared" si="1"/>
        <v>291974.47000000003</v>
      </c>
      <c r="AA13" s="251">
        <f t="shared" si="2"/>
        <v>0</v>
      </c>
      <c r="AB13" s="265">
        <f t="shared" si="3"/>
        <v>291974.47000000003</v>
      </c>
      <c r="AC13" s="266">
        <f t="shared" si="4"/>
        <v>102880</v>
      </c>
      <c r="AD13" s="266">
        <f t="shared" si="5"/>
        <v>436623.31</v>
      </c>
      <c r="AE13" s="246">
        <f t="shared" si="6"/>
        <v>-333743.31</v>
      </c>
    </row>
    <row r="14" spans="1:31" x14ac:dyDescent="0.25">
      <c r="A14" s="250" t="s">
        <v>267</v>
      </c>
      <c r="B14" s="250" t="s">
        <v>0</v>
      </c>
      <c r="C14" s="260">
        <v>2778</v>
      </c>
      <c r="D14" s="260" t="s">
        <v>598</v>
      </c>
      <c r="E14" t="s">
        <v>2518</v>
      </c>
      <c r="F14" s="301">
        <v>405914.17</v>
      </c>
      <c r="G14" s="301">
        <v>27983.61</v>
      </c>
      <c r="H14" s="301">
        <v>47543.01</v>
      </c>
      <c r="I14">
        <v>732739.29</v>
      </c>
      <c r="J14">
        <v>401576.35</v>
      </c>
      <c r="L14" s="301">
        <v>0</v>
      </c>
      <c r="N14">
        <v>-1807595.1</v>
      </c>
      <c r="O14">
        <v>73459.3</v>
      </c>
      <c r="P14">
        <v>3416597.09</v>
      </c>
      <c r="Q14" s="301">
        <v>52366.77</v>
      </c>
      <c r="T14" s="301">
        <v>211500</v>
      </c>
      <c r="V14">
        <v>255514</v>
      </c>
      <c r="X14">
        <v>14637.97</v>
      </c>
      <c r="Y14">
        <v>50444.44</v>
      </c>
      <c r="Z14" s="244">
        <f t="shared" si="1"/>
        <v>481440.79</v>
      </c>
      <c r="AA14" s="251">
        <f t="shared" si="2"/>
        <v>0</v>
      </c>
      <c r="AB14" s="265">
        <f t="shared" si="3"/>
        <v>481440.79</v>
      </c>
      <c r="AC14" s="266">
        <f t="shared" si="4"/>
        <v>263866.77</v>
      </c>
      <c r="AD14" s="266">
        <f t="shared" si="5"/>
        <v>165503.35999999999</v>
      </c>
      <c r="AE14" s="246">
        <f t="shared" si="6"/>
        <v>98363.410000000033</v>
      </c>
    </row>
    <row r="15" spans="1:31" x14ac:dyDescent="0.25">
      <c r="A15" s="250" t="s">
        <v>267</v>
      </c>
      <c r="B15" s="250" t="s">
        <v>0</v>
      </c>
      <c r="C15" s="260">
        <v>4143</v>
      </c>
      <c r="D15" s="260" t="s">
        <v>599</v>
      </c>
      <c r="E15" t="s">
        <v>2519</v>
      </c>
      <c r="F15" s="301">
        <v>994392.89</v>
      </c>
      <c r="G15" s="301">
        <v>45376.82</v>
      </c>
      <c r="H15" s="301">
        <v>40950.699999999997</v>
      </c>
      <c r="I15">
        <v>2077211.39</v>
      </c>
      <c r="J15">
        <v>297497.15999999997</v>
      </c>
      <c r="L15" s="301">
        <v>0</v>
      </c>
      <c r="N15">
        <v>306020.83</v>
      </c>
      <c r="O15">
        <v>203243.82</v>
      </c>
      <c r="P15">
        <v>3110817.16</v>
      </c>
      <c r="Q15" s="301">
        <v>78624.2</v>
      </c>
      <c r="T15" s="301">
        <v>241520</v>
      </c>
      <c r="V15">
        <v>339542</v>
      </c>
      <c r="X15">
        <v>111328.55</v>
      </c>
      <c r="Y15">
        <v>26172.04</v>
      </c>
      <c r="Z15" s="244">
        <f t="shared" si="1"/>
        <v>1080720.4099999999</v>
      </c>
      <c r="AA15" s="251">
        <f t="shared" si="2"/>
        <v>0</v>
      </c>
      <c r="AB15" s="265">
        <f t="shared" si="3"/>
        <v>1080720.4099999999</v>
      </c>
      <c r="AC15" s="266">
        <f t="shared" si="4"/>
        <v>320144.2</v>
      </c>
      <c r="AD15" s="266">
        <f t="shared" si="5"/>
        <v>320596.40999999997</v>
      </c>
      <c r="AE15" s="246">
        <f t="shared" si="6"/>
        <v>-452.20999999996275</v>
      </c>
    </row>
    <row r="16" spans="1:31" x14ac:dyDescent="0.25">
      <c r="A16" s="250" t="s">
        <v>267</v>
      </c>
      <c r="B16" s="250" t="s">
        <v>0</v>
      </c>
      <c r="C16" s="260">
        <v>5018</v>
      </c>
      <c r="D16" s="260" t="s">
        <v>600</v>
      </c>
      <c r="E16" t="s">
        <v>2520</v>
      </c>
      <c r="F16" s="301">
        <v>821019.45</v>
      </c>
      <c r="G16" s="301">
        <v>11997.87</v>
      </c>
      <c r="H16" s="301">
        <v>88726.86</v>
      </c>
      <c r="I16">
        <v>1380040.94</v>
      </c>
      <c r="J16">
        <v>533279.91</v>
      </c>
      <c r="L16" s="301">
        <v>0</v>
      </c>
      <c r="N16">
        <v>-1465393.28</v>
      </c>
      <c r="O16">
        <v>158506.38</v>
      </c>
      <c r="P16">
        <v>4381554.71</v>
      </c>
      <c r="Q16" s="301">
        <v>48835.37</v>
      </c>
      <c r="T16" s="301">
        <v>193680</v>
      </c>
      <c r="V16">
        <v>242726</v>
      </c>
      <c r="X16">
        <v>176184.55</v>
      </c>
      <c r="Y16">
        <v>37257.599999999999</v>
      </c>
      <c r="Z16" s="244">
        <f t="shared" si="1"/>
        <v>921744.17999999993</v>
      </c>
      <c r="AA16" s="251">
        <f t="shared" si="2"/>
        <v>0</v>
      </c>
      <c r="AB16" s="265">
        <f t="shared" si="3"/>
        <v>921744.17999999993</v>
      </c>
      <c r="AC16" s="266">
        <f t="shared" si="4"/>
        <v>242515.37</v>
      </c>
      <c r="AD16" s="266">
        <f t="shared" si="5"/>
        <v>477042.58999999997</v>
      </c>
      <c r="AE16" s="246">
        <f t="shared" si="6"/>
        <v>-234527.21999999997</v>
      </c>
    </row>
    <row r="17" spans="1:31" x14ac:dyDescent="0.25">
      <c r="A17" s="250" t="s">
        <v>267</v>
      </c>
      <c r="B17" s="250" t="s">
        <v>0</v>
      </c>
      <c r="C17" s="260">
        <v>3532</v>
      </c>
      <c r="D17" s="260" t="s">
        <v>601</v>
      </c>
      <c r="E17" t="s">
        <v>2521</v>
      </c>
      <c r="F17" s="301">
        <v>1271304.1399999999</v>
      </c>
      <c r="G17" s="301">
        <v>43951.8</v>
      </c>
      <c r="H17" s="301">
        <v>39391.980000000003</v>
      </c>
      <c r="I17">
        <v>17921.169999999998</v>
      </c>
      <c r="J17">
        <v>203453.85</v>
      </c>
      <c r="L17" s="301">
        <v>0</v>
      </c>
      <c r="N17">
        <v>-1252991.06</v>
      </c>
      <c r="O17">
        <v>97481.69</v>
      </c>
      <c r="P17">
        <v>2824820.87</v>
      </c>
      <c r="Q17" s="301">
        <v>95863.54</v>
      </c>
      <c r="T17" s="301">
        <v>275460</v>
      </c>
      <c r="V17">
        <v>359323</v>
      </c>
      <c r="X17">
        <v>69564.88</v>
      </c>
      <c r="Y17">
        <v>22824.22</v>
      </c>
      <c r="Z17" s="244">
        <f t="shared" si="1"/>
        <v>1354647.92</v>
      </c>
      <c r="AA17" s="251">
        <f t="shared" si="2"/>
        <v>0</v>
      </c>
      <c r="AB17" s="265">
        <f t="shared" si="3"/>
        <v>1354647.92</v>
      </c>
      <c r="AC17" s="266">
        <f t="shared" si="4"/>
        <v>371323.54</v>
      </c>
      <c r="AD17" s="266">
        <f t="shared" si="5"/>
        <v>456168.14999999997</v>
      </c>
      <c r="AE17" s="246">
        <f t="shared" si="6"/>
        <v>-84844.609999999986</v>
      </c>
    </row>
    <row r="18" spans="1:31" x14ac:dyDescent="0.25">
      <c r="A18" s="250" t="s">
        <v>267</v>
      </c>
      <c r="B18" s="250" t="s">
        <v>0</v>
      </c>
      <c r="C18" s="260">
        <v>5707</v>
      </c>
      <c r="D18" s="260" t="s">
        <v>602</v>
      </c>
      <c r="E18" t="s">
        <v>2522</v>
      </c>
      <c r="F18" s="301">
        <v>942358.52</v>
      </c>
      <c r="G18" s="301">
        <v>5713.36</v>
      </c>
      <c r="H18" s="301">
        <v>43788.12</v>
      </c>
      <c r="I18">
        <v>12707.98</v>
      </c>
      <c r="J18">
        <v>347058.25</v>
      </c>
      <c r="L18" s="301">
        <v>0</v>
      </c>
      <c r="N18">
        <v>-886470.27</v>
      </c>
      <c r="O18">
        <v>227585.23</v>
      </c>
      <c r="P18">
        <v>2287611.84</v>
      </c>
      <c r="Q18" s="301">
        <v>100603.33</v>
      </c>
      <c r="T18" s="301">
        <v>228340</v>
      </c>
      <c r="V18">
        <v>345756</v>
      </c>
      <c r="X18">
        <v>235275.54</v>
      </c>
      <c r="Y18">
        <v>4012.36</v>
      </c>
      <c r="Z18" s="244">
        <f t="shared" si="1"/>
        <v>991860</v>
      </c>
      <c r="AA18" s="251">
        <f t="shared" si="2"/>
        <v>0</v>
      </c>
      <c r="AB18" s="265">
        <f t="shared" si="3"/>
        <v>991860</v>
      </c>
      <c r="AC18" s="266">
        <f t="shared" si="4"/>
        <v>328943.33</v>
      </c>
      <c r="AD18" s="266">
        <f t="shared" si="5"/>
        <v>451712.1</v>
      </c>
      <c r="AE18" s="246">
        <f t="shared" si="6"/>
        <v>-122768.76999999996</v>
      </c>
    </row>
    <row r="19" spans="1:31" x14ac:dyDescent="0.25">
      <c r="A19" s="250" t="s">
        <v>267</v>
      </c>
      <c r="B19" s="250" t="s">
        <v>0</v>
      </c>
      <c r="C19" s="260">
        <v>3845</v>
      </c>
      <c r="D19" s="260" t="s">
        <v>603</v>
      </c>
      <c r="E19" t="s">
        <v>2523</v>
      </c>
      <c r="F19" s="301">
        <v>754660.99</v>
      </c>
      <c r="G19" s="301">
        <v>35076.199999999997</v>
      </c>
      <c r="H19" s="301">
        <v>57954.58</v>
      </c>
      <c r="I19">
        <v>10004</v>
      </c>
      <c r="J19">
        <v>125059.65</v>
      </c>
      <c r="L19" s="301">
        <v>0</v>
      </c>
      <c r="N19">
        <v>-1704007.85</v>
      </c>
      <c r="O19">
        <v>1033.52</v>
      </c>
      <c r="P19">
        <v>2658489.6</v>
      </c>
      <c r="Q19" s="301">
        <v>162712.49</v>
      </c>
      <c r="T19" s="301">
        <v>439420</v>
      </c>
      <c r="U19" s="301">
        <v>7000</v>
      </c>
      <c r="V19">
        <v>475072</v>
      </c>
      <c r="X19">
        <v>90489.54</v>
      </c>
      <c r="Y19">
        <v>1980.8</v>
      </c>
      <c r="Z19" s="244">
        <f t="shared" si="1"/>
        <v>847691.7699999999</v>
      </c>
      <c r="AA19" s="251">
        <f t="shared" si="2"/>
        <v>0</v>
      </c>
      <c r="AB19" s="265">
        <f t="shared" si="3"/>
        <v>847691.7699999999</v>
      </c>
      <c r="AC19" s="266">
        <f t="shared" si="4"/>
        <v>609132.49</v>
      </c>
      <c r="AD19" s="266">
        <f t="shared" si="5"/>
        <v>585043.9</v>
      </c>
      <c r="AE19" s="246">
        <f t="shared" si="6"/>
        <v>24088.589999999967</v>
      </c>
    </row>
    <row r="20" spans="1:31" x14ac:dyDescent="0.25">
      <c r="A20" s="250" t="s">
        <v>267</v>
      </c>
      <c r="B20" s="250" t="s">
        <v>0</v>
      </c>
      <c r="C20" s="260">
        <v>2875</v>
      </c>
      <c r="D20" s="260" t="s">
        <v>604</v>
      </c>
      <c r="E20" t="s">
        <v>2524</v>
      </c>
      <c r="F20" s="301">
        <v>931461.58</v>
      </c>
      <c r="G20" s="301">
        <v>8885.25</v>
      </c>
      <c r="H20" s="301">
        <v>40624.589999999997</v>
      </c>
      <c r="I20">
        <v>4004493.56</v>
      </c>
      <c r="J20">
        <v>190228.43</v>
      </c>
      <c r="L20" s="301">
        <v>0</v>
      </c>
      <c r="N20">
        <v>4501432.5199999996</v>
      </c>
      <c r="O20">
        <v>99988.32</v>
      </c>
      <c r="P20">
        <v>712043.8</v>
      </c>
      <c r="Q20" s="301">
        <v>15220.77</v>
      </c>
      <c r="T20" s="301">
        <v>246980</v>
      </c>
      <c r="V20">
        <v>282548</v>
      </c>
      <c r="X20">
        <v>64615.78</v>
      </c>
      <c r="Y20">
        <v>29348.22</v>
      </c>
      <c r="Z20" s="244">
        <f t="shared" si="1"/>
        <v>980971.41999999993</v>
      </c>
      <c r="AA20" s="251">
        <f t="shared" si="2"/>
        <v>0</v>
      </c>
      <c r="AB20" s="265">
        <f t="shared" si="3"/>
        <v>980971.41999999993</v>
      </c>
      <c r="AC20" s="266">
        <f t="shared" si="4"/>
        <v>262200.77</v>
      </c>
      <c r="AD20" s="266">
        <f t="shared" si="5"/>
        <v>567542.34000000008</v>
      </c>
      <c r="AE20" s="246">
        <f t="shared" si="6"/>
        <v>-305341.57000000007</v>
      </c>
    </row>
    <row r="21" spans="1:31" x14ac:dyDescent="0.25">
      <c r="A21" s="250" t="s">
        <v>267</v>
      </c>
      <c r="B21" s="250" t="s">
        <v>0</v>
      </c>
      <c r="C21" s="260">
        <v>3123</v>
      </c>
      <c r="D21" s="260" t="s">
        <v>605</v>
      </c>
      <c r="E21" t="s">
        <v>2525</v>
      </c>
      <c r="F21" s="301">
        <v>575876.77</v>
      </c>
      <c r="G21" s="301">
        <v>10422.08</v>
      </c>
      <c r="H21" s="301">
        <v>35388.160000000003</v>
      </c>
      <c r="I21">
        <v>151165.1</v>
      </c>
      <c r="J21">
        <v>454025.14</v>
      </c>
      <c r="L21" s="301">
        <v>0</v>
      </c>
      <c r="N21">
        <v>-3086676.26</v>
      </c>
      <c r="O21">
        <v>133623.93</v>
      </c>
      <c r="P21">
        <v>4272663.5999999996</v>
      </c>
      <c r="Q21" s="301">
        <v>39223.75</v>
      </c>
      <c r="T21" s="301">
        <v>296800</v>
      </c>
      <c r="V21">
        <v>334704</v>
      </c>
      <c r="X21">
        <v>51373.47</v>
      </c>
      <c r="Y21">
        <v>30167.9</v>
      </c>
      <c r="Z21" s="244">
        <f t="shared" si="1"/>
        <v>621687.01</v>
      </c>
      <c r="AA21" s="251">
        <f t="shared" si="2"/>
        <v>0</v>
      </c>
      <c r="AB21" s="265">
        <f t="shared" si="3"/>
        <v>621687.01</v>
      </c>
      <c r="AC21" s="266">
        <f t="shared" si="4"/>
        <v>336023.75</v>
      </c>
      <c r="AD21" s="266">
        <f t="shared" si="5"/>
        <v>376512</v>
      </c>
      <c r="AE21" s="246">
        <f t="shared" si="6"/>
        <v>-40488.25</v>
      </c>
    </row>
    <row r="22" spans="1:31" x14ac:dyDescent="0.25">
      <c r="A22" s="250" t="s">
        <v>267</v>
      </c>
      <c r="B22" s="250" t="s">
        <v>0</v>
      </c>
      <c r="C22" s="260">
        <v>3601</v>
      </c>
      <c r="D22" s="260" t="s">
        <v>606</v>
      </c>
      <c r="E22" t="s">
        <v>2526</v>
      </c>
      <c r="F22" s="301">
        <v>839177.39</v>
      </c>
      <c r="G22" s="301">
        <v>20642.95</v>
      </c>
      <c r="H22" s="301">
        <v>24954.53</v>
      </c>
      <c r="I22">
        <v>1039778.1</v>
      </c>
      <c r="J22">
        <v>359731.18</v>
      </c>
      <c r="L22" s="301">
        <v>0</v>
      </c>
      <c r="N22">
        <v>284081.45</v>
      </c>
      <c r="O22">
        <v>114076.75</v>
      </c>
      <c r="P22">
        <v>2054348.01</v>
      </c>
      <c r="Q22" s="301">
        <v>56305</v>
      </c>
      <c r="T22" s="301">
        <v>237500</v>
      </c>
      <c r="V22">
        <v>272624</v>
      </c>
      <c r="X22">
        <v>80140.78</v>
      </c>
      <c r="Y22">
        <v>30702.28</v>
      </c>
      <c r="Z22" s="244">
        <f t="shared" si="1"/>
        <v>884774.87</v>
      </c>
      <c r="AA22" s="251">
        <f t="shared" si="2"/>
        <v>0</v>
      </c>
      <c r="AB22" s="265">
        <f t="shared" si="3"/>
        <v>884774.87</v>
      </c>
      <c r="AC22" s="266">
        <f t="shared" si="4"/>
        <v>293805</v>
      </c>
      <c r="AD22" s="266">
        <f t="shared" si="5"/>
        <v>416245.37</v>
      </c>
      <c r="AE22" s="246">
        <f t="shared" si="6"/>
        <v>-122440.37</v>
      </c>
    </row>
    <row r="23" spans="1:31" x14ac:dyDescent="0.25">
      <c r="A23" s="250" t="s">
        <v>267</v>
      </c>
      <c r="B23" s="250" t="s">
        <v>0</v>
      </c>
      <c r="C23" s="260">
        <v>3870</v>
      </c>
      <c r="D23" s="260" t="s">
        <v>607</v>
      </c>
      <c r="E23" t="s">
        <v>2587</v>
      </c>
      <c r="F23" s="301">
        <v>1534753.42</v>
      </c>
      <c r="G23" s="301">
        <v>34069.1</v>
      </c>
      <c r="H23" s="301">
        <v>10260.290000000001</v>
      </c>
      <c r="I23">
        <v>4</v>
      </c>
      <c r="J23">
        <v>61460.73</v>
      </c>
      <c r="L23" s="301">
        <v>0</v>
      </c>
      <c r="N23">
        <v>-641799.1</v>
      </c>
      <c r="O23">
        <v>199179.87</v>
      </c>
      <c r="P23">
        <v>2203520.5099999998</v>
      </c>
      <c r="Q23" s="301">
        <v>70795.8</v>
      </c>
      <c r="T23" s="301">
        <v>157400</v>
      </c>
      <c r="U23" s="301">
        <v>100</v>
      </c>
      <c r="V23">
        <v>261992</v>
      </c>
      <c r="X23">
        <v>60632.97</v>
      </c>
      <c r="Y23">
        <v>9875.2199999999993</v>
      </c>
      <c r="Z23" s="244">
        <f t="shared" si="1"/>
        <v>1579082.81</v>
      </c>
      <c r="AA23" s="251">
        <f t="shared" si="2"/>
        <v>0</v>
      </c>
      <c r="AB23" s="265">
        <f t="shared" si="3"/>
        <v>1579082.81</v>
      </c>
      <c r="AC23" s="266">
        <f t="shared" si="4"/>
        <v>228295.8</v>
      </c>
      <c r="AD23" s="266">
        <f t="shared" si="5"/>
        <v>383467.06000000006</v>
      </c>
      <c r="AE23" s="246">
        <f t="shared" si="6"/>
        <v>-155171.26000000007</v>
      </c>
    </row>
    <row r="24" spans="1:31" x14ac:dyDescent="0.25">
      <c r="A24" s="250" t="s">
        <v>271</v>
      </c>
      <c r="B24" s="250" t="s">
        <v>1</v>
      </c>
      <c r="C24" s="260">
        <v>7346</v>
      </c>
      <c r="D24" s="260" t="s">
        <v>608</v>
      </c>
      <c r="E24" t="s">
        <v>2527</v>
      </c>
      <c r="F24" s="301">
        <v>1532359.06</v>
      </c>
      <c r="G24" s="301">
        <v>9013.4</v>
      </c>
      <c r="H24" s="301">
        <v>98217.24</v>
      </c>
      <c r="I24">
        <v>142228.20000000001</v>
      </c>
      <c r="J24">
        <v>1224891.17</v>
      </c>
      <c r="L24" s="301">
        <v>0</v>
      </c>
      <c r="O24">
        <v>190307.48</v>
      </c>
      <c r="P24">
        <v>2350727.5299999998</v>
      </c>
      <c r="Q24" s="301">
        <v>457218.87</v>
      </c>
      <c r="R24" s="301">
        <v>492000</v>
      </c>
      <c r="T24" s="301">
        <v>355210.4</v>
      </c>
      <c r="U24" s="301">
        <v>240000</v>
      </c>
      <c r="V24">
        <v>429976.4</v>
      </c>
      <c r="X24">
        <v>553769.25</v>
      </c>
      <c r="Y24">
        <v>60307.74</v>
      </c>
      <c r="Z24" s="244">
        <f t="shared" si="1"/>
        <v>1639589.7</v>
      </c>
      <c r="AA24" s="251">
        <f t="shared" si="2"/>
        <v>0</v>
      </c>
      <c r="AB24" s="265">
        <f t="shared" si="3"/>
        <v>1639589.7</v>
      </c>
      <c r="AC24" s="266">
        <f t="shared" si="4"/>
        <v>1544429.27</v>
      </c>
      <c r="AD24" s="266">
        <f t="shared" si="5"/>
        <v>332500.18999999994</v>
      </c>
      <c r="AE24" s="246">
        <f t="shared" si="6"/>
        <v>1211929.08</v>
      </c>
    </row>
    <row r="25" spans="1:31" x14ac:dyDescent="0.25">
      <c r="A25" s="250" t="s">
        <v>271</v>
      </c>
      <c r="B25" s="250" t="s">
        <v>1</v>
      </c>
      <c r="C25" s="260">
        <v>4269</v>
      </c>
      <c r="D25" s="260" t="s">
        <v>609</v>
      </c>
      <c r="E25" t="s">
        <v>2528</v>
      </c>
      <c r="F25" s="301">
        <v>307030.51</v>
      </c>
      <c r="G25" s="301">
        <v>10769.25</v>
      </c>
      <c r="H25" s="301">
        <v>108658.08</v>
      </c>
      <c r="I25">
        <v>1065096.45</v>
      </c>
      <c r="J25">
        <v>419764.86</v>
      </c>
      <c r="L25" s="301">
        <v>0</v>
      </c>
      <c r="O25">
        <v>-1277237.1599999999</v>
      </c>
      <c r="P25">
        <v>3163898.35</v>
      </c>
      <c r="Q25" s="301">
        <v>241048.91</v>
      </c>
      <c r="T25" s="301">
        <v>270697</v>
      </c>
      <c r="V25">
        <v>326477</v>
      </c>
      <c r="X25">
        <v>103529.91</v>
      </c>
      <c r="Y25">
        <v>32781.040000000001</v>
      </c>
      <c r="Z25" s="244">
        <f t="shared" si="1"/>
        <v>426457.84</v>
      </c>
      <c r="AA25" s="251">
        <f t="shared" si="2"/>
        <v>0</v>
      </c>
      <c r="AB25" s="265">
        <f t="shared" si="3"/>
        <v>426457.84</v>
      </c>
      <c r="AC25" s="266">
        <f t="shared" si="4"/>
        <v>511745.91000000003</v>
      </c>
      <c r="AD25" s="266">
        <f t="shared" si="5"/>
        <v>1044053.39</v>
      </c>
      <c r="AE25" s="246">
        <f t="shared" si="6"/>
        <v>-532307.48</v>
      </c>
    </row>
    <row r="26" spans="1:31" x14ac:dyDescent="0.25">
      <c r="A26" s="250" t="s">
        <v>271</v>
      </c>
      <c r="B26" s="250" t="s">
        <v>1</v>
      </c>
      <c r="C26" s="260">
        <v>7452</v>
      </c>
      <c r="D26" s="260" t="s">
        <v>610</v>
      </c>
      <c r="E26" t="s">
        <v>2529</v>
      </c>
      <c r="F26" s="301">
        <v>837768.04</v>
      </c>
      <c r="G26" s="301">
        <v>7655</v>
      </c>
      <c r="H26" s="301">
        <v>49045.46</v>
      </c>
      <c r="I26">
        <v>1122752.77</v>
      </c>
      <c r="J26">
        <v>825117.27</v>
      </c>
      <c r="L26" s="301">
        <v>41.78</v>
      </c>
      <c r="O26">
        <v>4774385.92</v>
      </c>
      <c r="P26">
        <v>-2060186.09</v>
      </c>
      <c r="Q26" s="301">
        <v>393372.49</v>
      </c>
      <c r="T26" s="301">
        <v>422109</v>
      </c>
      <c r="V26">
        <v>474261</v>
      </c>
      <c r="X26">
        <v>113011.08</v>
      </c>
      <c r="Y26">
        <v>63427.34</v>
      </c>
      <c r="Z26" s="244">
        <f t="shared" si="1"/>
        <v>894468.5</v>
      </c>
      <c r="AA26" s="251">
        <f t="shared" si="2"/>
        <v>41.78</v>
      </c>
      <c r="AB26" s="265">
        <f t="shared" si="3"/>
        <v>894426.72</v>
      </c>
      <c r="AC26" s="266">
        <f t="shared" si="4"/>
        <v>815481.49</v>
      </c>
      <c r="AD26" s="266">
        <f t="shared" si="5"/>
        <v>462787.95</v>
      </c>
      <c r="AE26" s="246">
        <f t="shared" si="6"/>
        <v>352693.54</v>
      </c>
    </row>
    <row r="27" spans="1:31" x14ac:dyDescent="0.25">
      <c r="A27" s="250" t="s">
        <v>271</v>
      </c>
      <c r="B27" s="250" t="s">
        <v>1</v>
      </c>
      <c r="C27" s="260">
        <v>5116</v>
      </c>
      <c r="D27" s="260" t="s">
        <v>611</v>
      </c>
      <c r="E27" t="s">
        <v>2530</v>
      </c>
      <c r="F27" s="301">
        <v>749195.9</v>
      </c>
      <c r="G27" s="301">
        <v>4503.72</v>
      </c>
      <c r="H27" s="301">
        <v>61365.65</v>
      </c>
      <c r="I27">
        <v>425858.32</v>
      </c>
      <c r="J27">
        <v>495942.96</v>
      </c>
      <c r="L27" s="301">
        <v>0</v>
      </c>
      <c r="O27">
        <v>-1207265.58</v>
      </c>
      <c r="P27">
        <v>2920599.11</v>
      </c>
      <c r="Q27" s="301">
        <v>325110.71999999997</v>
      </c>
      <c r="R27" s="301">
        <v>-25200</v>
      </c>
      <c r="T27" s="301">
        <v>413687.8</v>
      </c>
      <c r="V27">
        <v>472075.8</v>
      </c>
      <c r="X27">
        <v>163607.82</v>
      </c>
      <c r="Y27">
        <v>36751.879999999997</v>
      </c>
      <c r="Z27" s="244">
        <f t="shared" si="1"/>
        <v>815065.27</v>
      </c>
      <c r="AA27" s="251">
        <f t="shared" si="2"/>
        <v>0</v>
      </c>
      <c r="AB27" s="265">
        <f t="shared" si="3"/>
        <v>815065.27</v>
      </c>
      <c r="AC27" s="266">
        <f t="shared" si="4"/>
        <v>713598.52</v>
      </c>
      <c r="AD27" s="266">
        <f t="shared" si="5"/>
        <v>650699.41999999993</v>
      </c>
      <c r="AE27" s="246">
        <f t="shared" si="6"/>
        <v>62899.100000000093</v>
      </c>
    </row>
    <row r="28" spans="1:31" x14ac:dyDescent="0.25">
      <c r="A28" s="250" t="s">
        <v>271</v>
      </c>
      <c r="B28" s="250" t="s">
        <v>1</v>
      </c>
      <c r="C28" s="260">
        <v>3330</v>
      </c>
      <c r="D28" s="260" t="s">
        <v>612</v>
      </c>
      <c r="E28" t="s">
        <v>2531</v>
      </c>
      <c r="F28" s="301">
        <v>633732.71</v>
      </c>
      <c r="G28" s="301">
        <v>2886.36</v>
      </c>
      <c r="H28" s="301">
        <v>35706.28</v>
      </c>
      <c r="I28">
        <v>480898.3</v>
      </c>
      <c r="J28">
        <v>249752.46</v>
      </c>
      <c r="L28" s="301">
        <v>0</v>
      </c>
      <c r="O28">
        <v>67100.94</v>
      </c>
      <c r="P28">
        <v>1187021.07</v>
      </c>
      <c r="Q28" s="301">
        <v>278839.84000000003</v>
      </c>
      <c r="T28" s="301">
        <v>445879</v>
      </c>
      <c r="V28">
        <v>495785</v>
      </c>
      <c r="X28">
        <v>46335.92</v>
      </c>
      <c r="Y28">
        <v>23862.02</v>
      </c>
      <c r="Z28" s="244">
        <f t="shared" si="1"/>
        <v>672325.35</v>
      </c>
      <c r="AA28" s="251">
        <f t="shared" si="2"/>
        <v>0</v>
      </c>
      <c r="AB28" s="265">
        <f t="shared" si="3"/>
        <v>672325.35</v>
      </c>
      <c r="AC28" s="266">
        <f t="shared" si="4"/>
        <v>724718.84000000008</v>
      </c>
      <c r="AD28" s="266">
        <f t="shared" si="5"/>
        <v>672435.5</v>
      </c>
      <c r="AE28" s="246">
        <f t="shared" si="6"/>
        <v>52283.340000000084</v>
      </c>
    </row>
    <row r="29" spans="1:31" x14ac:dyDescent="0.25">
      <c r="A29" s="250" t="s">
        <v>271</v>
      </c>
      <c r="B29" s="250" t="s">
        <v>1</v>
      </c>
      <c r="C29" s="260">
        <v>3774</v>
      </c>
      <c r="D29" s="260" t="s">
        <v>613</v>
      </c>
      <c r="E29" t="s">
        <v>2532</v>
      </c>
      <c r="F29" s="301">
        <v>425014.86</v>
      </c>
      <c r="G29" s="301">
        <v>7807</v>
      </c>
      <c r="H29" s="301">
        <v>70595.649999999994</v>
      </c>
      <c r="I29">
        <v>726847.41</v>
      </c>
      <c r="J29">
        <v>334549.39</v>
      </c>
      <c r="L29" s="301">
        <v>0</v>
      </c>
      <c r="O29">
        <v>-1254309.06</v>
      </c>
      <c r="P29">
        <v>2650223.29</v>
      </c>
      <c r="Q29" s="301">
        <v>292154.53000000003</v>
      </c>
      <c r="T29" s="301">
        <v>299992</v>
      </c>
      <c r="U29" s="301">
        <v>7750</v>
      </c>
      <c r="V29">
        <v>316946</v>
      </c>
      <c r="X29">
        <v>64617.51</v>
      </c>
      <c r="Y29">
        <v>26832.94</v>
      </c>
      <c r="Z29" s="244">
        <f t="shared" si="1"/>
        <v>503417.51</v>
      </c>
      <c r="AA29" s="251">
        <f t="shared" si="2"/>
        <v>0</v>
      </c>
      <c r="AB29" s="265">
        <f t="shared" si="3"/>
        <v>503417.51</v>
      </c>
      <c r="AC29" s="266">
        <f t="shared" si="4"/>
        <v>599896.53</v>
      </c>
      <c r="AD29" s="266">
        <f t="shared" si="5"/>
        <v>565982.94000000006</v>
      </c>
      <c r="AE29" s="246">
        <f t="shared" si="6"/>
        <v>33913.589999999967</v>
      </c>
    </row>
    <row r="30" spans="1:31" x14ac:dyDescent="0.25">
      <c r="A30" s="250" t="s">
        <v>271</v>
      </c>
      <c r="B30" s="250" t="s">
        <v>1</v>
      </c>
      <c r="C30" s="260">
        <v>2996</v>
      </c>
      <c r="D30" s="260" t="s">
        <v>614</v>
      </c>
      <c r="E30" t="s">
        <v>2533</v>
      </c>
      <c r="F30" s="301">
        <v>544537.69999999995</v>
      </c>
      <c r="G30" s="301">
        <v>11080</v>
      </c>
      <c r="H30" s="301">
        <v>145534.54</v>
      </c>
      <c r="I30">
        <v>1871853.38</v>
      </c>
      <c r="J30">
        <v>124391.96</v>
      </c>
      <c r="L30" s="301">
        <v>0</v>
      </c>
      <c r="O30">
        <v>899513.53</v>
      </c>
      <c r="P30">
        <v>1714501.17</v>
      </c>
      <c r="Q30" s="301">
        <v>248868.3</v>
      </c>
      <c r="T30" s="301">
        <v>126580</v>
      </c>
      <c r="V30">
        <v>163850</v>
      </c>
      <c r="X30">
        <v>75419.8</v>
      </c>
      <c r="Y30">
        <v>28795.62</v>
      </c>
      <c r="Z30" s="244">
        <f t="shared" si="1"/>
        <v>701152.24</v>
      </c>
      <c r="AA30" s="251">
        <f t="shared" si="2"/>
        <v>0</v>
      </c>
      <c r="AB30" s="265">
        <f t="shared" si="3"/>
        <v>701152.24</v>
      </c>
      <c r="AC30" s="266">
        <f t="shared" si="4"/>
        <v>375448.3</v>
      </c>
      <c r="AD30" s="266">
        <f t="shared" si="5"/>
        <v>408396.45</v>
      </c>
      <c r="AE30" s="246">
        <f t="shared" si="6"/>
        <v>-32948.150000000023</v>
      </c>
    </row>
    <row r="31" spans="1:31" x14ac:dyDescent="0.25">
      <c r="A31" s="250" t="s">
        <v>271</v>
      </c>
      <c r="B31" s="250" t="s">
        <v>1</v>
      </c>
      <c r="C31" s="260">
        <v>6600</v>
      </c>
      <c r="D31" s="260" t="s">
        <v>615</v>
      </c>
      <c r="E31" t="s">
        <v>2534</v>
      </c>
      <c r="F31" s="301">
        <v>822013.79</v>
      </c>
      <c r="G31" s="301">
        <v>1288.2</v>
      </c>
      <c r="H31" s="301">
        <v>38946.18</v>
      </c>
      <c r="I31">
        <v>654685.55000000005</v>
      </c>
      <c r="J31">
        <v>598531.47</v>
      </c>
      <c r="L31" s="301">
        <v>0</v>
      </c>
      <c r="O31">
        <v>-559634.57999999996</v>
      </c>
      <c r="P31">
        <v>2482860.59</v>
      </c>
      <c r="Q31" s="301">
        <v>356978.53</v>
      </c>
      <c r="T31" s="301">
        <v>415460</v>
      </c>
      <c r="V31">
        <v>450618</v>
      </c>
      <c r="X31">
        <v>64235.26</v>
      </c>
      <c r="Y31">
        <v>40804.04</v>
      </c>
      <c r="Z31" s="244">
        <f t="shared" si="1"/>
        <v>862248.17</v>
      </c>
      <c r="AA31" s="251">
        <f t="shared" si="2"/>
        <v>0</v>
      </c>
      <c r="AB31" s="265">
        <f t="shared" si="3"/>
        <v>862248.17</v>
      </c>
      <c r="AC31" s="266">
        <f t="shared" si="4"/>
        <v>772438.53</v>
      </c>
      <c r="AD31" s="266">
        <f t="shared" si="5"/>
        <v>268065.42</v>
      </c>
      <c r="AE31" s="246">
        <f t="shared" si="6"/>
        <v>504373.11000000004</v>
      </c>
    </row>
    <row r="32" spans="1:31" x14ac:dyDescent="0.25">
      <c r="A32" s="250" t="s">
        <v>271</v>
      </c>
      <c r="B32" s="250" t="s">
        <v>1</v>
      </c>
      <c r="C32" s="260">
        <v>2814</v>
      </c>
      <c r="D32" s="260" t="s">
        <v>616</v>
      </c>
      <c r="E32" t="s">
        <v>2535</v>
      </c>
      <c r="F32" s="301">
        <v>346115.06</v>
      </c>
      <c r="G32" s="301">
        <v>1256.08</v>
      </c>
      <c r="H32" s="301">
        <v>52054.12</v>
      </c>
      <c r="I32">
        <v>513279.75</v>
      </c>
      <c r="J32">
        <v>252567.72</v>
      </c>
      <c r="L32" s="301">
        <v>3660</v>
      </c>
      <c r="O32">
        <v>-983561.02</v>
      </c>
      <c r="P32">
        <v>2102364.12</v>
      </c>
      <c r="Q32" s="301">
        <v>152259.76</v>
      </c>
      <c r="T32" s="301">
        <v>260526</v>
      </c>
      <c r="V32">
        <v>281068</v>
      </c>
      <c r="X32">
        <v>59540.67</v>
      </c>
      <c r="Y32">
        <v>21567.46</v>
      </c>
      <c r="Z32" s="244">
        <f t="shared" si="1"/>
        <v>399425.26</v>
      </c>
      <c r="AA32" s="251">
        <f t="shared" si="2"/>
        <v>3660</v>
      </c>
      <c r="AB32" s="265">
        <f t="shared" si="3"/>
        <v>395765.26</v>
      </c>
      <c r="AC32" s="266">
        <f t="shared" si="4"/>
        <v>412785.76</v>
      </c>
      <c r="AD32" s="266">
        <f t="shared" si="5"/>
        <v>555657.30000000005</v>
      </c>
      <c r="AE32" s="246">
        <f t="shared" si="6"/>
        <v>-142871.54000000004</v>
      </c>
    </row>
    <row r="33" spans="1:31" x14ac:dyDescent="0.25">
      <c r="A33" s="250" t="s">
        <v>271</v>
      </c>
      <c r="B33" s="250" t="s">
        <v>1</v>
      </c>
      <c r="C33" s="260">
        <v>5791</v>
      </c>
      <c r="D33" s="260" t="s">
        <v>617</v>
      </c>
      <c r="E33" t="s">
        <v>2536</v>
      </c>
      <c r="F33" s="301">
        <v>307022.07</v>
      </c>
      <c r="G33" s="301">
        <v>4578.04</v>
      </c>
      <c r="H33" s="301">
        <v>140866.26999999999</v>
      </c>
      <c r="I33">
        <v>495339.12</v>
      </c>
      <c r="J33">
        <v>535988.66</v>
      </c>
      <c r="L33" s="301">
        <v>0</v>
      </c>
      <c r="O33">
        <v>435199.93</v>
      </c>
      <c r="P33">
        <v>923152.19</v>
      </c>
      <c r="Q33" s="301">
        <v>315065.71000000002</v>
      </c>
      <c r="T33" s="301">
        <v>412005.2</v>
      </c>
      <c r="V33">
        <v>467949.2</v>
      </c>
      <c r="X33">
        <v>67559.759999999995</v>
      </c>
      <c r="Y33">
        <v>34324.06</v>
      </c>
      <c r="Z33" s="244">
        <f t="shared" si="1"/>
        <v>452466.38</v>
      </c>
      <c r="AA33" s="251">
        <f t="shared" si="2"/>
        <v>0</v>
      </c>
      <c r="AB33" s="265">
        <f t="shared" si="3"/>
        <v>452466.38</v>
      </c>
      <c r="AC33" s="266">
        <f t="shared" si="4"/>
        <v>727070.91</v>
      </c>
      <c r="AD33" s="266">
        <f t="shared" si="5"/>
        <v>362176.13</v>
      </c>
      <c r="AE33" s="246">
        <f t="shared" si="6"/>
        <v>364894.78</v>
      </c>
    </row>
    <row r="34" spans="1:31" x14ac:dyDescent="0.25">
      <c r="A34" s="250" t="s">
        <v>271</v>
      </c>
      <c r="B34" s="250" t="s">
        <v>1</v>
      </c>
      <c r="C34" s="260">
        <v>5865</v>
      </c>
      <c r="D34" s="260" t="s">
        <v>618</v>
      </c>
      <c r="E34" t="s">
        <v>2537</v>
      </c>
      <c r="F34" s="301">
        <v>837453.04</v>
      </c>
      <c r="G34" s="301">
        <v>528</v>
      </c>
      <c r="H34" s="301">
        <v>53340.94</v>
      </c>
      <c r="I34">
        <v>1127803.27</v>
      </c>
      <c r="J34">
        <v>379691.01</v>
      </c>
      <c r="L34" s="301">
        <v>0</v>
      </c>
      <c r="O34">
        <v>-387706.44</v>
      </c>
      <c r="P34">
        <v>2548141.21</v>
      </c>
      <c r="Q34" s="301">
        <v>340053.06</v>
      </c>
      <c r="R34" s="301">
        <v>144000</v>
      </c>
      <c r="T34" s="301">
        <v>293187</v>
      </c>
      <c r="V34">
        <v>354461</v>
      </c>
      <c r="X34">
        <v>106181.47</v>
      </c>
      <c r="Y34">
        <v>54516.1</v>
      </c>
      <c r="Z34" s="244">
        <f t="shared" si="1"/>
        <v>891321.98</v>
      </c>
      <c r="AA34" s="251">
        <f t="shared" si="2"/>
        <v>0</v>
      </c>
      <c r="AB34" s="265">
        <f t="shared" si="3"/>
        <v>891321.98</v>
      </c>
      <c r="AC34" s="266">
        <f t="shared" si="4"/>
        <v>777240.06</v>
      </c>
      <c r="AD34" s="266">
        <f t="shared" si="5"/>
        <v>569833.02</v>
      </c>
      <c r="AE34" s="246">
        <f t="shared" si="6"/>
        <v>207407.04000000004</v>
      </c>
    </row>
    <row r="35" spans="1:31" x14ac:dyDescent="0.25">
      <c r="A35" s="250" t="s">
        <v>271</v>
      </c>
      <c r="B35" s="250" t="s">
        <v>1</v>
      </c>
      <c r="C35" s="260">
        <v>4329</v>
      </c>
      <c r="D35" s="260" t="s">
        <v>619</v>
      </c>
      <c r="E35" t="s">
        <v>2590</v>
      </c>
      <c r="F35" s="301">
        <v>604175.22</v>
      </c>
      <c r="G35" s="301">
        <v>3033.2</v>
      </c>
      <c r="H35" s="301">
        <v>136722.62</v>
      </c>
      <c r="I35">
        <v>584808.21</v>
      </c>
      <c r="J35">
        <v>402779.55</v>
      </c>
      <c r="L35" s="301">
        <v>0</v>
      </c>
      <c r="O35">
        <v>2384.6999999999998</v>
      </c>
      <c r="P35">
        <v>1650244.41</v>
      </c>
      <c r="Q35" s="301">
        <v>260870.95</v>
      </c>
      <c r="T35" s="301">
        <v>255827</v>
      </c>
      <c r="V35">
        <v>275733</v>
      </c>
      <c r="X35">
        <v>111108.18</v>
      </c>
      <c r="Y35">
        <v>30567.08</v>
      </c>
      <c r="Z35" s="244">
        <f t="shared" si="1"/>
        <v>743931.03999999992</v>
      </c>
      <c r="AA35" s="251">
        <f t="shared" si="2"/>
        <v>0</v>
      </c>
      <c r="AB35" s="265">
        <f t="shared" si="3"/>
        <v>743931.03999999992</v>
      </c>
      <c r="AC35" s="266">
        <f t="shared" si="4"/>
        <v>516697.95</v>
      </c>
      <c r="AD35" s="266">
        <f t="shared" si="5"/>
        <v>515158.56999999995</v>
      </c>
      <c r="AE35" s="246">
        <f t="shared" si="6"/>
        <v>1539.3800000000629</v>
      </c>
    </row>
    <row r="36" spans="1:31" x14ac:dyDescent="0.25">
      <c r="A36" s="250" t="s">
        <v>274</v>
      </c>
      <c r="B36" s="250" t="s">
        <v>2</v>
      </c>
      <c r="C36" s="260">
        <v>1955</v>
      </c>
      <c r="D36" s="260" t="s">
        <v>620</v>
      </c>
      <c r="E36" t="s">
        <v>2538</v>
      </c>
      <c r="F36" s="301">
        <v>282233.28000000003</v>
      </c>
      <c r="G36" s="301">
        <v>4293.54</v>
      </c>
      <c r="H36" s="301">
        <v>37707.300000000003</v>
      </c>
      <c r="I36">
        <v>50332.34</v>
      </c>
      <c r="J36">
        <v>326439.88</v>
      </c>
      <c r="L36" s="301">
        <v>0</v>
      </c>
      <c r="O36">
        <v>-1192470.8400000001</v>
      </c>
      <c r="P36">
        <v>1948644.79</v>
      </c>
      <c r="Q36" s="301">
        <v>31442.41</v>
      </c>
      <c r="V36">
        <v>34974</v>
      </c>
      <c r="X36">
        <v>17109.22</v>
      </c>
      <c r="Y36">
        <v>11326.8</v>
      </c>
      <c r="Z36" s="244">
        <f t="shared" si="1"/>
        <v>324234.12</v>
      </c>
      <c r="AA36" s="251">
        <f t="shared" si="2"/>
        <v>0</v>
      </c>
      <c r="AB36" s="265">
        <f t="shared" si="3"/>
        <v>324234.12</v>
      </c>
      <c r="AC36" s="266">
        <f t="shared" si="4"/>
        <v>31442.41</v>
      </c>
      <c r="AD36" s="266">
        <f t="shared" si="5"/>
        <v>417408.26</v>
      </c>
      <c r="AE36" s="246">
        <f t="shared" si="6"/>
        <v>-385965.85000000003</v>
      </c>
    </row>
    <row r="37" spans="1:31" x14ac:dyDescent="0.25">
      <c r="A37" s="250" t="s">
        <v>274</v>
      </c>
      <c r="B37" s="250" t="s">
        <v>2</v>
      </c>
      <c r="C37" s="260">
        <v>4228</v>
      </c>
      <c r="D37" s="260" t="s">
        <v>621</v>
      </c>
      <c r="E37" t="s">
        <v>2539</v>
      </c>
      <c r="F37" s="301">
        <v>495262.09</v>
      </c>
      <c r="G37" s="301">
        <v>8605.59</v>
      </c>
      <c r="H37" s="301">
        <v>46959.65</v>
      </c>
      <c r="I37">
        <v>135685.79</v>
      </c>
      <c r="J37">
        <v>933504.91</v>
      </c>
      <c r="N37">
        <v>-425491.18</v>
      </c>
      <c r="P37">
        <v>2125603</v>
      </c>
      <c r="Q37" s="301">
        <v>54040.1</v>
      </c>
      <c r="V37">
        <v>23822</v>
      </c>
      <c r="X37">
        <v>76973.69</v>
      </c>
      <c r="Y37">
        <v>6488.2</v>
      </c>
      <c r="Z37" s="244">
        <f t="shared" si="1"/>
        <v>550827.33000000007</v>
      </c>
      <c r="AA37" s="251">
        <f t="shared" si="2"/>
        <v>0</v>
      </c>
      <c r="AB37" s="265">
        <f t="shared" si="3"/>
        <v>550827.33000000007</v>
      </c>
      <c r="AC37" s="266">
        <f t="shared" si="4"/>
        <v>54040.1</v>
      </c>
      <c r="AD37" s="266">
        <f t="shared" si="5"/>
        <v>63410.020000000004</v>
      </c>
      <c r="AE37" s="246">
        <f t="shared" si="6"/>
        <v>-9369.9200000000055</v>
      </c>
    </row>
    <row r="38" spans="1:31" x14ac:dyDescent="0.25">
      <c r="A38" s="250" t="s">
        <v>274</v>
      </c>
      <c r="B38" s="250" t="s">
        <v>2</v>
      </c>
      <c r="C38" s="260">
        <v>1245</v>
      </c>
      <c r="D38" s="260" t="s">
        <v>622</v>
      </c>
      <c r="E38" t="s">
        <v>2540</v>
      </c>
      <c r="F38" s="301">
        <v>354236.34</v>
      </c>
      <c r="G38" s="301">
        <v>2016</v>
      </c>
      <c r="H38" s="301">
        <v>15339.05</v>
      </c>
      <c r="I38">
        <v>6769.84</v>
      </c>
      <c r="J38">
        <v>283437.63</v>
      </c>
      <c r="L38" s="301">
        <v>0</v>
      </c>
      <c r="O38">
        <v>-1156596.79</v>
      </c>
      <c r="P38">
        <v>1917883.16</v>
      </c>
      <c r="Q38" s="301">
        <v>27225.7</v>
      </c>
      <c r="R38" s="301">
        <v>48000</v>
      </c>
      <c r="V38">
        <v>96402</v>
      </c>
      <c r="X38">
        <v>37314.050000000003</v>
      </c>
      <c r="Y38">
        <v>7307.16</v>
      </c>
      <c r="Z38" s="244">
        <f t="shared" si="1"/>
        <v>371591.39</v>
      </c>
      <c r="AA38" s="251">
        <f t="shared" si="2"/>
        <v>0</v>
      </c>
      <c r="AB38" s="265">
        <f t="shared" si="3"/>
        <v>371591.39</v>
      </c>
      <c r="AC38" s="266">
        <f t="shared" si="4"/>
        <v>75225.7</v>
      </c>
      <c r="AD38" s="266">
        <f t="shared" si="5"/>
        <v>107283.89</v>
      </c>
      <c r="AE38" s="246">
        <f t="shared" si="6"/>
        <v>-32058.190000000002</v>
      </c>
    </row>
    <row r="39" spans="1:31" x14ac:dyDescent="0.25">
      <c r="A39" s="250" t="s">
        <v>274</v>
      </c>
      <c r="B39" s="250" t="s">
        <v>2</v>
      </c>
      <c r="C39" s="260">
        <v>5421</v>
      </c>
      <c r="D39" s="260" t="s">
        <v>623</v>
      </c>
      <c r="E39" t="s">
        <v>2541</v>
      </c>
      <c r="F39" s="301">
        <v>1244147.22</v>
      </c>
      <c r="G39" s="301">
        <v>33835.5</v>
      </c>
      <c r="H39" s="301">
        <v>73068.67</v>
      </c>
      <c r="I39">
        <v>233526.32</v>
      </c>
      <c r="J39">
        <v>1093294.51</v>
      </c>
      <c r="L39" s="301">
        <v>-433</v>
      </c>
      <c r="O39">
        <v>232299.17</v>
      </c>
      <c r="P39">
        <v>2205072.4900000002</v>
      </c>
      <c r="Q39" s="301">
        <v>109274.05</v>
      </c>
      <c r="R39" s="301">
        <v>246000</v>
      </c>
      <c r="V39">
        <v>35033</v>
      </c>
      <c r="X39">
        <v>41777.129999999997</v>
      </c>
      <c r="Y39">
        <v>35000.36</v>
      </c>
      <c r="Z39" s="244">
        <f t="shared" si="1"/>
        <v>1351051.39</v>
      </c>
      <c r="AA39" s="251">
        <f t="shared" si="2"/>
        <v>-433</v>
      </c>
      <c r="AB39" s="265">
        <f t="shared" si="3"/>
        <v>1351484.39</v>
      </c>
      <c r="AC39" s="266">
        <f t="shared" si="4"/>
        <v>355274.05</v>
      </c>
      <c r="AD39" s="266">
        <f t="shared" si="5"/>
        <v>141023.21</v>
      </c>
      <c r="AE39" s="246">
        <f t="shared" si="6"/>
        <v>214250.84</v>
      </c>
    </row>
    <row r="40" spans="1:31" x14ac:dyDescent="0.25">
      <c r="A40" s="250" t="s">
        <v>274</v>
      </c>
      <c r="B40" s="250" t="s">
        <v>2</v>
      </c>
      <c r="C40" s="260">
        <v>3481</v>
      </c>
      <c r="D40" s="260" t="s">
        <v>624</v>
      </c>
      <c r="E40" t="s">
        <v>2542</v>
      </c>
      <c r="F40" s="301">
        <v>960659.82</v>
      </c>
      <c r="G40" s="301">
        <v>14836.4</v>
      </c>
      <c r="H40" s="301">
        <v>102338.05</v>
      </c>
      <c r="I40">
        <v>970773.22</v>
      </c>
      <c r="J40">
        <v>606469.86</v>
      </c>
      <c r="L40" s="301">
        <v>0</v>
      </c>
      <c r="O40">
        <v>854899.53</v>
      </c>
      <c r="P40">
        <v>1879861.02</v>
      </c>
      <c r="Q40" s="301">
        <v>129563.32</v>
      </c>
      <c r="V40">
        <v>59716</v>
      </c>
      <c r="X40">
        <v>86332.18</v>
      </c>
      <c r="Y40">
        <v>21848.34</v>
      </c>
      <c r="Z40" s="244">
        <f t="shared" si="1"/>
        <v>1077834.27</v>
      </c>
      <c r="AA40" s="251">
        <f t="shared" si="2"/>
        <v>0</v>
      </c>
      <c r="AB40" s="265">
        <f t="shared" si="3"/>
        <v>1077834.27</v>
      </c>
      <c r="AC40" s="266">
        <f t="shared" si="4"/>
        <v>129563.32</v>
      </c>
      <c r="AD40" s="266">
        <f t="shared" si="5"/>
        <v>111810.49</v>
      </c>
      <c r="AE40" s="246">
        <f t="shared" si="6"/>
        <v>17752.830000000002</v>
      </c>
    </row>
    <row r="41" spans="1:31" x14ac:dyDescent="0.25">
      <c r="A41" s="250" t="s">
        <v>274</v>
      </c>
      <c r="B41" s="250" t="s">
        <v>2</v>
      </c>
      <c r="C41" s="260">
        <v>3499</v>
      </c>
      <c r="D41" s="260" t="s">
        <v>625</v>
      </c>
      <c r="E41" t="s">
        <v>2543</v>
      </c>
      <c r="F41" s="301">
        <v>912571.68</v>
      </c>
      <c r="G41" s="301">
        <v>8296.85</v>
      </c>
      <c r="H41" s="301">
        <v>104187.54</v>
      </c>
      <c r="I41">
        <v>539709.87</v>
      </c>
      <c r="J41">
        <v>-30099.51</v>
      </c>
      <c r="L41" s="301">
        <v>0</v>
      </c>
      <c r="O41">
        <v>-2231512.4500000002</v>
      </c>
      <c r="P41">
        <v>3832429.73</v>
      </c>
      <c r="Q41" s="301">
        <v>71631.399999999994</v>
      </c>
      <c r="V41">
        <v>35302</v>
      </c>
      <c r="X41">
        <v>47870.03</v>
      </c>
      <c r="Y41">
        <v>22310.22</v>
      </c>
      <c r="Z41" s="244">
        <f t="shared" si="1"/>
        <v>1025056.0700000001</v>
      </c>
      <c r="AA41" s="251">
        <f t="shared" si="2"/>
        <v>0</v>
      </c>
      <c r="AB41" s="265">
        <f t="shared" si="3"/>
        <v>1025056.0700000001</v>
      </c>
      <c r="AC41" s="266">
        <f t="shared" si="4"/>
        <v>71631.399999999994</v>
      </c>
      <c r="AD41" s="266">
        <f t="shared" si="5"/>
        <v>167896.52</v>
      </c>
      <c r="AE41" s="246">
        <f t="shared" si="6"/>
        <v>-96265.12</v>
      </c>
    </row>
    <row r="42" spans="1:31" x14ac:dyDescent="0.25">
      <c r="A42" s="250" t="s">
        <v>274</v>
      </c>
      <c r="B42" s="250" t="s">
        <v>2</v>
      </c>
      <c r="C42" s="260">
        <v>1888</v>
      </c>
      <c r="D42" s="260" t="s">
        <v>626</v>
      </c>
      <c r="E42" t="s">
        <v>2544</v>
      </c>
      <c r="F42" s="301">
        <v>475042.31</v>
      </c>
      <c r="G42" s="301">
        <v>10260.94</v>
      </c>
      <c r="H42" s="301">
        <v>60794.63</v>
      </c>
      <c r="I42">
        <v>62675.41</v>
      </c>
      <c r="J42">
        <v>1498442.46</v>
      </c>
      <c r="L42" s="301">
        <v>0</v>
      </c>
      <c r="O42">
        <v>178726.14</v>
      </c>
      <c r="P42">
        <v>1975418.72</v>
      </c>
      <c r="Q42" s="301">
        <v>42495.43</v>
      </c>
      <c r="U42" s="301">
        <v>35700</v>
      </c>
      <c r="V42">
        <v>35836</v>
      </c>
      <c r="X42">
        <v>34421.5</v>
      </c>
      <c r="Y42">
        <v>33117.040000000001</v>
      </c>
      <c r="Z42" s="244">
        <f t="shared" si="1"/>
        <v>546097.88</v>
      </c>
      <c r="AA42" s="251">
        <f t="shared" si="2"/>
        <v>0</v>
      </c>
      <c r="AB42" s="265">
        <f t="shared" si="3"/>
        <v>546097.88</v>
      </c>
      <c r="AC42" s="266">
        <f t="shared" si="4"/>
        <v>78195.429999999993</v>
      </c>
      <c r="AD42" s="266">
        <f t="shared" si="5"/>
        <v>105482.25</v>
      </c>
      <c r="AE42" s="246">
        <f t="shared" si="6"/>
        <v>-27286.820000000007</v>
      </c>
    </row>
    <row r="43" spans="1:31" x14ac:dyDescent="0.25">
      <c r="A43" s="250" t="s">
        <v>274</v>
      </c>
      <c r="B43" s="250" t="s">
        <v>2</v>
      </c>
      <c r="C43" s="260">
        <v>1651</v>
      </c>
      <c r="D43" s="260" t="s">
        <v>627</v>
      </c>
      <c r="E43" t="s">
        <v>2545</v>
      </c>
      <c r="F43" s="301">
        <v>463591.92</v>
      </c>
      <c r="G43" s="301">
        <v>3191.25</v>
      </c>
      <c r="H43" s="301">
        <v>41178.47</v>
      </c>
      <c r="I43">
        <v>133368.84</v>
      </c>
      <c r="J43">
        <v>251026.72</v>
      </c>
      <c r="O43">
        <v>-632740.78</v>
      </c>
      <c r="P43">
        <v>1580455.21</v>
      </c>
      <c r="Q43" s="301">
        <v>21170.51</v>
      </c>
      <c r="V43">
        <v>25380</v>
      </c>
      <c r="X43">
        <v>23819.06</v>
      </c>
      <c r="Y43">
        <v>9778.68</v>
      </c>
      <c r="Z43" s="244">
        <f t="shared" si="1"/>
        <v>507961.64</v>
      </c>
      <c r="AA43" s="251">
        <f t="shared" si="2"/>
        <v>0</v>
      </c>
      <c r="AB43" s="265">
        <f t="shared" si="3"/>
        <v>507961.64</v>
      </c>
      <c r="AC43" s="266">
        <f t="shared" si="4"/>
        <v>21170.51</v>
      </c>
      <c r="AD43" s="266">
        <f t="shared" si="5"/>
        <v>103374.54000000001</v>
      </c>
      <c r="AE43" s="246">
        <f t="shared" si="6"/>
        <v>-82204.030000000013</v>
      </c>
    </row>
    <row r="44" spans="1:31" x14ac:dyDescent="0.25">
      <c r="A44" s="250" t="s">
        <v>274</v>
      </c>
      <c r="B44" s="250" t="s">
        <v>2</v>
      </c>
      <c r="C44" s="260">
        <v>3959</v>
      </c>
      <c r="D44" s="260" t="s">
        <v>628</v>
      </c>
      <c r="E44" t="s">
        <v>2546</v>
      </c>
      <c r="F44" s="301">
        <v>714738.48</v>
      </c>
      <c r="G44" s="301">
        <v>35941.699999999997</v>
      </c>
      <c r="H44" s="301">
        <v>83231.64</v>
      </c>
      <c r="I44">
        <v>280223.8</v>
      </c>
      <c r="J44">
        <v>582516.5</v>
      </c>
      <c r="L44" s="301">
        <v>0</v>
      </c>
      <c r="O44">
        <v>-806757</v>
      </c>
      <c r="P44">
        <v>2583577.5299999998</v>
      </c>
      <c r="Q44" s="301">
        <v>59626</v>
      </c>
      <c r="V44">
        <v>29564</v>
      </c>
      <c r="X44">
        <v>51408.41</v>
      </c>
      <c r="Y44">
        <v>33472</v>
      </c>
      <c r="Z44" s="244">
        <f t="shared" si="1"/>
        <v>833911.82</v>
      </c>
      <c r="AA44" s="251">
        <f t="shared" si="2"/>
        <v>0</v>
      </c>
      <c r="AB44" s="265">
        <f t="shared" si="3"/>
        <v>833911.82</v>
      </c>
      <c r="AC44" s="266">
        <f t="shared" si="4"/>
        <v>59626</v>
      </c>
      <c r="AD44" s="266">
        <f t="shared" si="5"/>
        <v>58977.74</v>
      </c>
      <c r="AE44" s="246">
        <f t="shared" si="6"/>
        <v>648.26000000000204</v>
      </c>
    </row>
    <row r="45" spans="1:31" x14ac:dyDescent="0.25">
      <c r="A45" s="250" t="s">
        <v>274</v>
      </c>
      <c r="B45" s="250" t="s">
        <v>2</v>
      </c>
      <c r="C45" s="260">
        <v>2503</v>
      </c>
      <c r="D45" s="260" t="s">
        <v>629</v>
      </c>
      <c r="E45" t="s">
        <v>2547</v>
      </c>
      <c r="F45" s="301">
        <v>414328.54</v>
      </c>
      <c r="G45" s="301">
        <v>16367.02</v>
      </c>
      <c r="H45" s="301">
        <v>19017.28</v>
      </c>
      <c r="I45">
        <v>173118.51</v>
      </c>
      <c r="J45">
        <v>561505.38</v>
      </c>
      <c r="L45" s="301">
        <v>0</v>
      </c>
      <c r="O45">
        <v>-597802.64</v>
      </c>
      <c r="P45">
        <v>1850667.12</v>
      </c>
      <c r="Q45" s="301">
        <v>64125.3</v>
      </c>
      <c r="V45">
        <v>51194</v>
      </c>
      <c r="X45">
        <v>27396.49</v>
      </c>
      <c r="Y45">
        <v>9662.56</v>
      </c>
      <c r="Z45" s="244">
        <f t="shared" si="1"/>
        <v>449712.83999999997</v>
      </c>
      <c r="AA45" s="251">
        <f t="shared" si="2"/>
        <v>0</v>
      </c>
      <c r="AB45" s="265">
        <f t="shared" si="3"/>
        <v>449712.83999999997</v>
      </c>
      <c r="AC45" s="266">
        <f t="shared" si="4"/>
        <v>64125.3</v>
      </c>
      <c r="AD45" s="266">
        <f t="shared" si="5"/>
        <v>114444.41</v>
      </c>
      <c r="AE45" s="246">
        <f t="shared" si="6"/>
        <v>-50319.11</v>
      </c>
    </row>
    <row r="46" spans="1:31" x14ac:dyDescent="0.25">
      <c r="A46" s="250" t="s">
        <v>274</v>
      </c>
      <c r="B46" s="250" t="s">
        <v>2</v>
      </c>
      <c r="C46" s="260">
        <v>3619</v>
      </c>
      <c r="D46" s="260" t="s">
        <v>630</v>
      </c>
      <c r="E46" t="s">
        <v>2548</v>
      </c>
      <c r="F46" s="301">
        <v>181533.04</v>
      </c>
      <c r="G46" s="301">
        <v>83600.58</v>
      </c>
      <c r="H46" s="301">
        <v>80285.72</v>
      </c>
      <c r="I46">
        <v>212352.83</v>
      </c>
      <c r="J46">
        <v>67937.509999999995</v>
      </c>
      <c r="L46" s="301">
        <v>0</v>
      </c>
      <c r="O46">
        <v>-2437920.06</v>
      </c>
      <c r="P46">
        <v>3139393.79</v>
      </c>
      <c r="Q46" s="301">
        <v>148518.51</v>
      </c>
      <c r="V46">
        <v>48362</v>
      </c>
      <c r="X46">
        <v>113744</v>
      </c>
      <c r="Y46">
        <v>21676.560000000001</v>
      </c>
      <c r="Z46" s="244">
        <f t="shared" si="1"/>
        <v>345419.33999999997</v>
      </c>
      <c r="AA46" s="251">
        <f t="shared" si="2"/>
        <v>0</v>
      </c>
      <c r="AB46" s="265">
        <f t="shared" si="3"/>
        <v>345419.33999999997</v>
      </c>
      <c r="AC46" s="266">
        <f t="shared" si="4"/>
        <v>148518.51</v>
      </c>
      <c r="AD46" s="266">
        <f t="shared" si="5"/>
        <v>88253.05</v>
      </c>
      <c r="AE46" s="246">
        <f t="shared" si="6"/>
        <v>60265.460000000006</v>
      </c>
    </row>
    <row r="47" spans="1:31" x14ac:dyDescent="0.25">
      <c r="A47" s="250" t="s">
        <v>274</v>
      </c>
      <c r="B47" s="250" t="s">
        <v>2</v>
      </c>
      <c r="C47" s="260">
        <v>2593</v>
      </c>
      <c r="D47" s="260" t="s">
        <v>631</v>
      </c>
      <c r="E47" t="s">
        <v>2549</v>
      </c>
      <c r="F47" s="301">
        <v>99450.17</v>
      </c>
      <c r="G47" s="301">
        <v>162203</v>
      </c>
      <c r="H47" s="301">
        <v>66865.5</v>
      </c>
      <c r="I47">
        <v>118486.8</v>
      </c>
      <c r="J47">
        <v>768536.77</v>
      </c>
      <c r="L47" s="301">
        <v>0</v>
      </c>
      <c r="O47">
        <v>-1471123.4</v>
      </c>
      <c r="P47">
        <v>2592803.14</v>
      </c>
      <c r="Q47" s="301">
        <v>216128.13</v>
      </c>
      <c r="T47" s="301">
        <v>234000</v>
      </c>
      <c r="V47">
        <v>276252</v>
      </c>
      <c r="X47">
        <v>16710.55</v>
      </c>
      <c r="Y47">
        <v>21503.08</v>
      </c>
      <c r="Z47" s="244">
        <f t="shared" si="1"/>
        <v>328518.67</v>
      </c>
      <c r="AA47" s="251">
        <f t="shared" si="2"/>
        <v>0</v>
      </c>
      <c r="AB47" s="265">
        <f t="shared" si="3"/>
        <v>328518.67</v>
      </c>
      <c r="AC47" s="266">
        <f t="shared" si="4"/>
        <v>450128.13</v>
      </c>
      <c r="AD47" s="266">
        <f t="shared" si="5"/>
        <v>183782.56</v>
      </c>
      <c r="AE47" s="246">
        <f t="shared" si="6"/>
        <v>266345.57</v>
      </c>
    </row>
    <row r="48" spans="1:31" x14ac:dyDescent="0.25">
      <c r="A48" s="250" t="s">
        <v>274</v>
      </c>
      <c r="B48" s="250" t="s">
        <v>2</v>
      </c>
      <c r="C48" s="260">
        <v>1622</v>
      </c>
      <c r="D48" s="260" t="s">
        <v>632</v>
      </c>
      <c r="E48" t="s">
        <v>2550</v>
      </c>
      <c r="F48" s="301">
        <v>353620.54</v>
      </c>
      <c r="G48" s="301">
        <v>2950</v>
      </c>
      <c r="H48" s="301">
        <v>93808.43</v>
      </c>
      <c r="I48">
        <v>106939.92</v>
      </c>
      <c r="J48">
        <v>272840.69</v>
      </c>
      <c r="L48" s="301">
        <v>0</v>
      </c>
      <c r="O48">
        <v>-1312356.77</v>
      </c>
      <c r="P48">
        <v>2213150.63</v>
      </c>
      <c r="Q48" s="301">
        <v>31678.18</v>
      </c>
      <c r="T48" s="301">
        <v>174540</v>
      </c>
      <c r="U48" s="301">
        <v>3000</v>
      </c>
      <c r="V48">
        <v>193654</v>
      </c>
      <c r="X48">
        <v>59442.78</v>
      </c>
      <c r="Y48">
        <v>8605.68</v>
      </c>
      <c r="Z48" s="244">
        <f t="shared" si="1"/>
        <v>450378.97</v>
      </c>
      <c r="AA48" s="251">
        <f t="shared" si="2"/>
        <v>0</v>
      </c>
      <c r="AB48" s="265">
        <f t="shared" si="3"/>
        <v>450378.97</v>
      </c>
      <c r="AC48" s="266">
        <f t="shared" si="4"/>
        <v>209218.18</v>
      </c>
      <c r="AD48" s="266">
        <f t="shared" si="5"/>
        <v>314465.63</v>
      </c>
      <c r="AE48" s="246">
        <f t="shared" si="6"/>
        <v>-105247.45000000001</v>
      </c>
    </row>
    <row r="49" spans="1:31" x14ac:dyDescent="0.25">
      <c r="A49" s="250" t="s">
        <v>274</v>
      </c>
      <c r="B49" s="250" t="s">
        <v>2</v>
      </c>
      <c r="C49" s="260">
        <v>2164</v>
      </c>
      <c r="D49" s="260" t="s">
        <v>633</v>
      </c>
      <c r="E49" t="s">
        <v>2551</v>
      </c>
      <c r="F49" s="301">
        <v>622330.81000000006</v>
      </c>
      <c r="H49" s="301">
        <v>9671.49</v>
      </c>
      <c r="I49">
        <v>1365574</v>
      </c>
      <c r="J49">
        <v>518551.64</v>
      </c>
      <c r="O49">
        <v>449672.36</v>
      </c>
      <c r="P49">
        <v>2118686.35</v>
      </c>
      <c r="Q49" s="301">
        <v>13023.47</v>
      </c>
      <c r="V49">
        <v>8057</v>
      </c>
      <c r="X49">
        <v>7304.52</v>
      </c>
      <c r="Y49">
        <v>28342.720000000001</v>
      </c>
      <c r="Z49" s="244">
        <f t="shared" si="1"/>
        <v>632002.30000000005</v>
      </c>
      <c r="AA49" s="251">
        <f t="shared" si="2"/>
        <v>0</v>
      </c>
      <c r="AB49" s="265">
        <f t="shared" si="3"/>
        <v>632002.30000000005</v>
      </c>
      <c r="AC49" s="266">
        <f t="shared" si="4"/>
        <v>13023.47</v>
      </c>
      <c r="AD49" s="266">
        <f t="shared" si="5"/>
        <v>261702.46</v>
      </c>
      <c r="AE49" s="246">
        <f t="shared" si="6"/>
        <v>-248678.99</v>
      </c>
    </row>
    <row r="50" spans="1:31" x14ac:dyDescent="0.25">
      <c r="A50" s="250" t="s">
        <v>277</v>
      </c>
      <c r="B50" s="250" t="s">
        <v>3</v>
      </c>
      <c r="C50" s="260">
        <v>5944</v>
      </c>
      <c r="D50" s="260" t="s">
        <v>634</v>
      </c>
      <c r="E50" t="s">
        <v>2552</v>
      </c>
      <c r="F50" s="301">
        <v>958700.24</v>
      </c>
      <c r="G50" s="301">
        <v>0</v>
      </c>
      <c r="H50" s="301">
        <v>13413.99</v>
      </c>
      <c r="I50">
        <v>747517.42</v>
      </c>
      <c r="J50">
        <v>342419.36</v>
      </c>
      <c r="L50" s="301">
        <v>0</v>
      </c>
      <c r="O50">
        <v>-1516994.6</v>
      </c>
      <c r="P50">
        <v>3206691.97</v>
      </c>
      <c r="Q50" s="301">
        <v>632123.99</v>
      </c>
      <c r="T50" s="301">
        <v>449344</v>
      </c>
      <c r="V50">
        <v>527926</v>
      </c>
      <c r="X50">
        <v>103625.07</v>
      </c>
      <c r="Y50">
        <v>41203.279999999999</v>
      </c>
      <c r="Z50" s="244">
        <f t="shared" si="1"/>
        <v>972114.23</v>
      </c>
      <c r="AA50" s="251">
        <f t="shared" si="2"/>
        <v>0</v>
      </c>
      <c r="AB50" s="265">
        <f t="shared" si="3"/>
        <v>972114.23</v>
      </c>
      <c r="AC50" s="266">
        <f t="shared" si="4"/>
        <v>1081467.99</v>
      </c>
      <c r="AD50" s="266">
        <f t="shared" si="5"/>
        <v>43704.240000000005</v>
      </c>
      <c r="AE50" s="246">
        <f t="shared" si="6"/>
        <v>1037763.75</v>
      </c>
    </row>
    <row r="51" spans="1:31" x14ac:dyDescent="0.25">
      <c r="A51" s="250" t="s">
        <v>277</v>
      </c>
      <c r="B51" s="250" t="s">
        <v>3</v>
      </c>
      <c r="C51" s="260">
        <v>5439</v>
      </c>
      <c r="D51" s="260" t="s">
        <v>635</v>
      </c>
      <c r="E51" t="s">
        <v>2553</v>
      </c>
      <c r="F51" s="301">
        <v>1556592.34</v>
      </c>
      <c r="G51" s="301">
        <v>0</v>
      </c>
      <c r="H51" s="301">
        <v>105550.66</v>
      </c>
      <c r="I51">
        <v>4</v>
      </c>
      <c r="J51">
        <v>979759.43</v>
      </c>
      <c r="L51" s="301">
        <v>0</v>
      </c>
      <c r="O51">
        <v>-305371.67</v>
      </c>
      <c r="P51">
        <v>2598703.46</v>
      </c>
      <c r="Q51" s="301">
        <v>659815.81000000006</v>
      </c>
      <c r="T51" s="301">
        <v>446551</v>
      </c>
      <c r="V51">
        <v>580746.19999999995</v>
      </c>
      <c r="X51">
        <v>88573.4</v>
      </c>
      <c r="Y51">
        <v>69272.570000000007</v>
      </c>
      <c r="Z51" s="244">
        <f t="shared" si="1"/>
        <v>1662143</v>
      </c>
      <c r="AA51" s="251">
        <f t="shared" si="2"/>
        <v>0</v>
      </c>
      <c r="AB51" s="265">
        <f t="shared" si="3"/>
        <v>1662143</v>
      </c>
      <c r="AC51" s="266">
        <f t="shared" si="4"/>
        <v>1106366.81</v>
      </c>
      <c r="AD51" s="266">
        <f t="shared" si="5"/>
        <v>672754.35000000009</v>
      </c>
      <c r="AE51" s="246">
        <f t="shared" si="6"/>
        <v>433612.45999999996</v>
      </c>
    </row>
    <row r="52" spans="1:31" x14ac:dyDescent="0.25">
      <c r="A52" s="250" t="s">
        <v>277</v>
      </c>
      <c r="B52" s="250" t="s">
        <v>3</v>
      </c>
      <c r="C52" s="260">
        <v>3683</v>
      </c>
      <c r="D52" s="260" t="s">
        <v>636</v>
      </c>
      <c r="E52" t="s">
        <v>2554</v>
      </c>
      <c r="F52" s="301">
        <v>992764.39</v>
      </c>
      <c r="G52" s="301">
        <v>0</v>
      </c>
      <c r="H52" s="301">
        <v>55657.62</v>
      </c>
      <c r="I52">
        <v>76962.06</v>
      </c>
      <c r="J52">
        <v>327846.33</v>
      </c>
      <c r="L52" s="301">
        <v>0</v>
      </c>
      <c r="O52">
        <v>-1239132.3899999999</v>
      </c>
      <c r="P52">
        <v>2341456.5299999998</v>
      </c>
      <c r="Q52" s="301">
        <v>533756.6</v>
      </c>
      <c r="T52" s="301">
        <v>136227</v>
      </c>
      <c r="V52">
        <v>222264.6</v>
      </c>
      <c r="X52">
        <v>41820.239999999998</v>
      </c>
      <c r="Y52">
        <v>36932.5</v>
      </c>
      <c r="Z52" s="244">
        <f t="shared" si="1"/>
        <v>1048422.01</v>
      </c>
      <c r="AA52" s="251">
        <f t="shared" si="2"/>
        <v>0</v>
      </c>
      <c r="AB52" s="265">
        <f t="shared" si="3"/>
        <v>1048422.01</v>
      </c>
      <c r="AC52" s="266">
        <f t="shared" si="4"/>
        <v>669983.6</v>
      </c>
      <c r="AD52" s="266">
        <f t="shared" si="5"/>
        <v>738592.16999999993</v>
      </c>
      <c r="AE52" s="246">
        <f t="shared" si="6"/>
        <v>-68608.569999999949</v>
      </c>
    </row>
    <row r="53" spans="1:31" x14ac:dyDescent="0.25">
      <c r="A53" s="250" t="s">
        <v>277</v>
      </c>
      <c r="B53" s="250" t="s">
        <v>3</v>
      </c>
      <c r="C53" s="260">
        <v>10514</v>
      </c>
      <c r="D53" s="260" t="s">
        <v>637</v>
      </c>
      <c r="E53" t="s">
        <v>2555</v>
      </c>
      <c r="F53" s="301">
        <v>1194589.33</v>
      </c>
      <c r="G53" s="301">
        <v>237800</v>
      </c>
      <c r="H53" s="301">
        <v>147769.45000000001</v>
      </c>
      <c r="I53">
        <v>1613929.91</v>
      </c>
      <c r="J53">
        <v>551693.57999999996</v>
      </c>
      <c r="L53" s="301">
        <v>0</v>
      </c>
      <c r="O53">
        <v>1591516.98</v>
      </c>
      <c r="P53">
        <v>1574485.41</v>
      </c>
      <c r="Q53" s="301">
        <v>1112733.6299999999</v>
      </c>
      <c r="T53" s="301">
        <v>249028.4</v>
      </c>
      <c r="V53">
        <v>424330.4</v>
      </c>
      <c r="X53">
        <v>238492.31</v>
      </c>
      <c r="Y53">
        <v>66359.44</v>
      </c>
      <c r="Z53" s="244">
        <f t="shared" si="1"/>
        <v>1580158.78</v>
      </c>
      <c r="AA53" s="251">
        <f t="shared" si="2"/>
        <v>0</v>
      </c>
      <c r="AB53" s="265">
        <f t="shared" si="3"/>
        <v>1580158.78</v>
      </c>
      <c r="AC53" s="266">
        <f t="shared" si="4"/>
        <v>1361762.0299999998</v>
      </c>
      <c r="AD53" s="266">
        <f t="shared" si="5"/>
        <v>301017.34000000003</v>
      </c>
      <c r="AE53" s="246">
        <f t="shared" si="6"/>
        <v>1060744.6899999997</v>
      </c>
    </row>
    <row r="54" spans="1:31" x14ac:dyDescent="0.25">
      <c r="A54" s="250" t="s">
        <v>277</v>
      </c>
      <c r="B54" s="250" t="s">
        <v>3</v>
      </c>
      <c r="C54" s="260">
        <v>1578</v>
      </c>
      <c r="D54" s="260" t="s">
        <v>638</v>
      </c>
      <c r="E54" t="s">
        <v>2556</v>
      </c>
      <c r="F54" s="301">
        <v>858984.18</v>
      </c>
      <c r="G54" s="301">
        <v>0</v>
      </c>
      <c r="H54" s="301">
        <v>14264.93</v>
      </c>
      <c r="I54">
        <v>2</v>
      </c>
      <c r="J54">
        <v>228333.98</v>
      </c>
      <c r="L54" s="301">
        <v>0</v>
      </c>
      <c r="O54">
        <v>-658340.94999999995</v>
      </c>
      <c r="P54">
        <v>1566508.7</v>
      </c>
      <c r="Q54" s="301">
        <v>289781.24</v>
      </c>
      <c r="T54" s="301">
        <v>301086</v>
      </c>
      <c r="V54">
        <v>342354</v>
      </c>
      <c r="X54">
        <v>20087.18</v>
      </c>
      <c r="Y54">
        <v>17983.72</v>
      </c>
      <c r="Z54" s="244">
        <f t="shared" si="1"/>
        <v>873249.1100000001</v>
      </c>
      <c r="AA54" s="251">
        <f t="shared" si="2"/>
        <v>0</v>
      </c>
      <c r="AB54" s="265">
        <f t="shared" si="3"/>
        <v>873249.1100000001</v>
      </c>
      <c r="AC54" s="266">
        <f t="shared" si="4"/>
        <v>590867.24</v>
      </c>
      <c r="AD54" s="266">
        <f t="shared" si="5"/>
        <v>729182.14999999991</v>
      </c>
      <c r="AE54" s="246">
        <f t="shared" si="6"/>
        <v>-138314.90999999992</v>
      </c>
    </row>
    <row r="55" spans="1:31" x14ac:dyDescent="0.25">
      <c r="A55" s="250" t="s">
        <v>277</v>
      </c>
      <c r="B55" s="250" t="s">
        <v>3</v>
      </c>
      <c r="C55" s="260">
        <v>3503</v>
      </c>
      <c r="D55" s="260" t="s">
        <v>639</v>
      </c>
      <c r="E55" t="s">
        <v>2557</v>
      </c>
      <c r="F55" s="301">
        <v>628023.53</v>
      </c>
      <c r="G55" s="301">
        <v>50500</v>
      </c>
      <c r="H55" s="301">
        <v>32871.839999999997</v>
      </c>
      <c r="I55">
        <v>10743.92</v>
      </c>
      <c r="J55">
        <v>206796.34</v>
      </c>
      <c r="L55" s="301">
        <v>0</v>
      </c>
      <c r="O55">
        <v>-1961778.62</v>
      </c>
      <c r="P55">
        <v>2534998.48</v>
      </c>
      <c r="Q55" s="301">
        <v>415789.11</v>
      </c>
      <c r="R55" s="301">
        <v>102000</v>
      </c>
      <c r="T55" s="301">
        <v>466134</v>
      </c>
      <c r="V55">
        <v>540698</v>
      </c>
      <c r="X55">
        <v>49613.09</v>
      </c>
      <c r="Y55">
        <v>22321.25</v>
      </c>
      <c r="Z55" s="244">
        <f t="shared" si="1"/>
        <v>711395.37</v>
      </c>
      <c r="AA55" s="251">
        <f t="shared" si="2"/>
        <v>0</v>
      </c>
      <c r="AB55" s="265">
        <f t="shared" si="3"/>
        <v>711395.37</v>
      </c>
      <c r="AC55" s="266">
        <f t="shared" si="4"/>
        <v>983923.11</v>
      </c>
      <c r="AD55" s="266">
        <f t="shared" si="5"/>
        <v>380424.9</v>
      </c>
      <c r="AE55" s="246">
        <f t="shared" si="6"/>
        <v>603498.21</v>
      </c>
    </row>
    <row r="56" spans="1:31" x14ac:dyDescent="0.25">
      <c r="A56" s="250" t="s">
        <v>277</v>
      </c>
      <c r="B56" s="250" t="s">
        <v>3</v>
      </c>
      <c r="C56" s="260">
        <v>5709</v>
      </c>
      <c r="D56" s="260" t="s">
        <v>640</v>
      </c>
      <c r="E56" t="s">
        <v>2558</v>
      </c>
      <c r="F56" s="301">
        <v>1416280.97</v>
      </c>
      <c r="G56" s="301">
        <v>0</v>
      </c>
      <c r="H56" s="301">
        <v>50025.18</v>
      </c>
      <c r="I56">
        <v>142652.06</v>
      </c>
      <c r="J56">
        <v>310651.90999999997</v>
      </c>
      <c r="L56" s="301">
        <v>0</v>
      </c>
      <c r="O56">
        <v>-1442957.02</v>
      </c>
      <c r="P56">
        <v>2415193.5099999998</v>
      </c>
      <c r="Q56" s="301">
        <v>636540.30000000005</v>
      </c>
      <c r="R56" s="301">
        <v>552000</v>
      </c>
      <c r="T56" s="301">
        <v>282954</v>
      </c>
      <c r="V56">
        <v>384608</v>
      </c>
      <c r="X56">
        <v>87912.11</v>
      </c>
      <c r="Y56">
        <v>21505.56</v>
      </c>
      <c r="Z56" s="244">
        <f t="shared" si="1"/>
        <v>1466306.15</v>
      </c>
      <c r="AA56" s="251">
        <f t="shared" si="2"/>
        <v>0</v>
      </c>
      <c r="AB56" s="265">
        <f t="shared" si="3"/>
        <v>1466306.15</v>
      </c>
      <c r="AC56" s="266">
        <f t="shared" si="4"/>
        <v>1471494.3</v>
      </c>
      <c r="AD56" s="266">
        <f t="shared" si="5"/>
        <v>612632.34</v>
      </c>
      <c r="AE56" s="246">
        <f t="shared" si="6"/>
        <v>858861.96000000008</v>
      </c>
    </row>
    <row r="57" spans="1:31" x14ac:dyDescent="0.25">
      <c r="A57" s="250" t="s">
        <v>277</v>
      </c>
      <c r="B57" s="250" t="s">
        <v>3</v>
      </c>
      <c r="C57" s="260">
        <v>2754</v>
      </c>
      <c r="D57" s="260" t="s">
        <v>641</v>
      </c>
      <c r="E57" t="s">
        <v>2559</v>
      </c>
      <c r="F57" s="301">
        <v>562063.28</v>
      </c>
      <c r="G57" s="301">
        <v>0</v>
      </c>
      <c r="H57" s="301">
        <v>5707.79</v>
      </c>
      <c r="I57">
        <v>130528.4</v>
      </c>
      <c r="J57">
        <v>184161.26</v>
      </c>
      <c r="L57" s="301">
        <v>0</v>
      </c>
      <c r="O57">
        <v>-736954.99</v>
      </c>
      <c r="P57">
        <v>1430245.31</v>
      </c>
      <c r="Q57" s="301">
        <v>323223.90000000002</v>
      </c>
      <c r="T57" s="301">
        <v>303764.5</v>
      </c>
      <c r="V57">
        <v>357088.5</v>
      </c>
      <c r="X57">
        <v>44347.39</v>
      </c>
      <c r="Y57">
        <v>36382.1</v>
      </c>
      <c r="Z57" s="244">
        <f t="shared" si="1"/>
        <v>567771.07000000007</v>
      </c>
      <c r="AA57" s="251">
        <f t="shared" si="2"/>
        <v>0</v>
      </c>
      <c r="AB57" s="265">
        <f t="shared" si="3"/>
        <v>567771.07000000007</v>
      </c>
      <c r="AC57" s="266">
        <f t="shared" si="4"/>
        <v>626988.4</v>
      </c>
      <c r="AD57" s="266">
        <f t="shared" si="5"/>
        <v>494025.67</v>
      </c>
      <c r="AE57" s="246">
        <f t="shared" si="6"/>
        <v>132962.73000000004</v>
      </c>
    </row>
    <row r="58" spans="1:31" x14ac:dyDescent="0.25">
      <c r="A58" s="250" t="s">
        <v>277</v>
      </c>
      <c r="B58" s="250" t="s">
        <v>3</v>
      </c>
      <c r="C58" s="260">
        <v>5299</v>
      </c>
      <c r="D58" s="260" t="s">
        <v>642</v>
      </c>
      <c r="E58" t="s">
        <v>2560</v>
      </c>
      <c r="F58" s="301">
        <v>771993.44</v>
      </c>
      <c r="G58" s="301">
        <v>0</v>
      </c>
      <c r="H58" s="301">
        <v>85076.85</v>
      </c>
      <c r="I58">
        <v>3</v>
      </c>
      <c r="J58">
        <v>1348290.65</v>
      </c>
      <c r="L58" s="301">
        <v>0</v>
      </c>
      <c r="O58">
        <v>-1115672.76</v>
      </c>
      <c r="P58">
        <v>2897338.69</v>
      </c>
      <c r="Q58" s="301">
        <v>629473.27</v>
      </c>
      <c r="R58" s="301">
        <v>305996.43</v>
      </c>
      <c r="T58" s="301">
        <v>314755</v>
      </c>
      <c r="V58">
        <v>373613</v>
      </c>
      <c r="X58">
        <v>360234.55</v>
      </c>
      <c r="Y58">
        <v>64254.14</v>
      </c>
      <c r="Z58" s="244">
        <f t="shared" si="1"/>
        <v>857070.28999999992</v>
      </c>
      <c r="AA58" s="251">
        <f t="shared" si="2"/>
        <v>0</v>
      </c>
      <c r="AB58" s="265">
        <f t="shared" si="3"/>
        <v>857070.28999999992</v>
      </c>
      <c r="AC58" s="266">
        <f t="shared" si="4"/>
        <v>1250224.7</v>
      </c>
      <c r="AD58" s="266">
        <f t="shared" si="5"/>
        <v>437817.99</v>
      </c>
      <c r="AE58" s="246">
        <f t="shared" si="6"/>
        <v>812406.71</v>
      </c>
    </row>
    <row r="59" spans="1:31" x14ac:dyDescent="0.25">
      <c r="A59" s="250" t="s">
        <v>277</v>
      </c>
      <c r="B59" s="250" t="s">
        <v>3</v>
      </c>
      <c r="C59" s="260">
        <v>3522</v>
      </c>
      <c r="D59" s="260" t="s">
        <v>643</v>
      </c>
      <c r="E59" t="s">
        <v>2561</v>
      </c>
      <c r="F59" s="301">
        <v>752174.05</v>
      </c>
      <c r="G59" s="301">
        <v>0</v>
      </c>
      <c r="H59" s="301">
        <v>143215.19</v>
      </c>
      <c r="I59">
        <v>2</v>
      </c>
      <c r="J59">
        <v>272920.34999999998</v>
      </c>
      <c r="L59" s="301">
        <v>0</v>
      </c>
      <c r="O59">
        <v>-2546398.81</v>
      </c>
      <c r="P59">
        <v>3457082.1</v>
      </c>
      <c r="Q59" s="301">
        <v>417565.84</v>
      </c>
      <c r="T59" s="301">
        <v>281781</v>
      </c>
      <c r="V59">
        <v>330244</v>
      </c>
      <c r="X59">
        <v>77854.8</v>
      </c>
      <c r="Y59">
        <v>10969.74</v>
      </c>
      <c r="Z59" s="244">
        <f t="shared" si="1"/>
        <v>895389.24</v>
      </c>
      <c r="AA59" s="251">
        <f t="shared" si="2"/>
        <v>0</v>
      </c>
      <c r="AB59" s="265">
        <f t="shared" si="3"/>
        <v>895389.24</v>
      </c>
      <c r="AC59" s="266">
        <f t="shared" si="4"/>
        <v>699346.84000000008</v>
      </c>
      <c r="AD59" s="266">
        <f t="shared" si="5"/>
        <v>798101.69000000006</v>
      </c>
      <c r="AE59" s="246">
        <f t="shared" si="6"/>
        <v>-98754.849999999977</v>
      </c>
    </row>
    <row r="60" spans="1:31" x14ac:dyDescent="0.25">
      <c r="A60" s="250" t="s">
        <v>277</v>
      </c>
      <c r="B60" s="250" t="s">
        <v>3</v>
      </c>
      <c r="C60" s="260">
        <v>3001</v>
      </c>
      <c r="D60" s="260" t="s">
        <v>644</v>
      </c>
      <c r="E60" t="s">
        <v>2562</v>
      </c>
      <c r="F60" s="301">
        <v>377833.68</v>
      </c>
      <c r="G60" s="301">
        <v>0</v>
      </c>
      <c r="H60" s="301">
        <v>5530</v>
      </c>
      <c r="I60">
        <v>853592.83</v>
      </c>
      <c r="J60">
        <v>217546.25</v>
      </c>
      <c r="L60" s="301">
        <v>0</v>
      </c>
      <c r="O60">
        <v>895830.26</v>
      </c>
      <c r="P60">
        <v>339109.18</v>
      </c>
      <c r="Q60" s="301">
        <v>410276.46</v>
      </c>
      <c r="T60" s="301">
        <v>177751</v>
      </c>
      <c r="V60">
        <v>276993</v>
      </c>
      <c r="X60">
        <v>57283</v>
      </c>
      <c r="Y60">
        <v>15663.14</v>
      </c>
      <c r="Z60" s="244">
        <f t="shared" si="1"/>
        <v>383363.68</v>
      </c>
      <c r="AA60" s="251">
        <f t="shared" si="2"/>
        <v>0</v>
      </c>
      <c r="AB60" s="265">
        <f t="shared" si="3"/>
        <v>383363.68</v>
      </c>
      <c r="AC60" s="266">
        <f t="shared" si="4"/>
        <v>588027.46</v>
      </c>
      <c r="AD60" s="266">
        <f t="shared" si="5"/>
        <v>419068.54</v>
      </c>
      <c r="AE60" s="246">
        <f t="shared" si="6"/>
        <v>168958.91999999998</v>
      </c>
    </row>
    <row r="61" spans="1:31" x14ac:dyDescent="0.25">
      <c r="A61" s="250" t="s">
        <v>277</v>
      </c>
      <c r="B61" s="250" t="s">
        <v>3</v>
      </c>
      <c r="C61" s="260">
        <v>1241</v>
      </c>
      <c r="D61" s="260" t="s">
        <v>645</v>
      </c>
      <c r="E61" t="s">
        <v>2563</v>
      </c>
      <c r="F61" s="301">
        <v>503254.84</v>
      </c>
      <c r="G61" s="301">
        <v>0</v>
      </c>
      <c r="H61" s="301">
        <v>93850.73</v>
      </c>
      <c r="I61">
        <v>1005386.17</v>
      </c>
      <c r="J61">
        <v>70351.22</v>
      </c>
      <c r="L61" s="301">
        <v>0</v>
      </c>
      <c r="O61">
        <v>-149423.48000000001</v>
      </c>
      <c r="P61">
        <v>1695206.85</v>
      </c>
      <c r="Q61" s="301">
        <v>261300.39</v>
      </c>
      <c r="T61" s="301">
        <v>96341</v>
      </c>
      <c r="V61">
        <v>178232.9</v>
      </c>
      <c r="X61">
        <v>18038.86</v>
      </c>
      <c r="Y61">
        <v>17585.04</v>
      </c>
      <c r="Z61" s="244">
        <f t="shared" si="1"/>
        <v>597105.57000000007</v>
      </c>
      <c r="AA61" s="251">
        <f t="shared" si="2"/>
        <v>0</v>
      </c>
      <c r="AB61" s="265">
        <f t="shared" si="3"/>
        <v>597105.57000000007</v>
      </c>
      <c r="AC61" s="266">
        <f t="shared" si="4"/>
        <v>357641.39</v>
      </c>
      <c r="AD61" s="266">
        <f t="shared" si="5"/>
        <v>349939.14</v>
      </c>
      <c r="AE61" s="246">
        <f t="shared" si="6"/>
        <v>7702.25</v>
      </c>
    </row>
    <row r="62" spans="1:31" x14ac:dyDescent="0.25">
      <c r="A62" s="250" t="s">
        <v>277</v>
      </c>
      <c r="B62" s="250" t="s">
        <v>3</v>
      </c>
      <c r="C62" s="260">
        <v>3625</v>
      </c>
      <c r="D62" s="260" t="s">
        <v>646</v>
      </c>
      <c r="E62" t="s">
        <v>2564</v>
      </c>
      <c r="F62" s="301">
        <v>835046.79</v>
      </c>
      <c r="G62" s="301">
        <v>0</v>
      </c>
      <c r="H62" s="301">
        <v>74779.39</v>
      </c>
      <c r="I62">
        <v>69928.44</v>
      </c>
      <c r="J62">
        <v>339924.38</v>
      </c>
      <c r="L62" s="301">
        <v>0</v>
      </c>
      <c r="O62">
        <v>-1672131.34</v>
      </c>
      <c r="P62">
        <v>2729343.72</v>
      </c>
      <c r="Q62" s="301">
        <v>474072.12</v>
      </c>
      <c r="T62" s="301">
        <v>270252</v>
      </c>
      <c r="V62">
        <v>359810.8</v>
      </c>
      <c r="X62">
        <v>72038.759999999995</v>
      </c>
      <c r="Y62">
        <v>30123.86</v>
      </c>
      <c r="Z62" s="244">
        <f t="shared" si="1"/>
        <v>909826.18</v>
      </c>
      <c r="AA62" s="251">
        <f t="shared" si="2"/>
        <v>0</v>
      </c>
      <c r="AB62" s="265">
        <f t="shared" si="3"/>
        <v>909826.18</v>
      </c>
      <c r="AC62" s="266">
        <f t="shared" si="4"/>
        <v>744324.12</v>
      </c>
      <c r="AD62" s="266">
        <f t="shared" si="5"/>
        <v>213856.80000000002</v>
      </c>
      <c r="AE62" s="246">
        <f t="shared" si="6"/>
        <v>530467.31999999995</v>
      </c>
    </row>
    <row r="63" spans="1:31" x14ac:dyDescent="0.25">
      <c r="A63" s="250" t="s">
        <v>277</v>
      </c>
      <c r="B63" s="250" t="s">
        <v>3</v>
      </c>
      <c r="C63" s="260">
        <v>6304</v>
      </c>
      <c r="D63" s="260" t="s">
        <v>647</v>
      </c>
      <c r="E63" t="s">
        <v>2565</v>
      </c>
      <c r="F63" s="301">
        <v>1376693.7</v>
      </c>
      <c r="G63" s="301">
        <v>0</v>
      </c>
      <c r="H63" s="301">
        <v>78160.639999999999</v>
      </c>
      <c r="I63">
        <v>3</v>
      </c>
      <c r="J63">
        <v>495672.3</v>
      </c>
      <c r="L63" s="301">
        <v>0</v>
      </c>
      <c r="O63">
        <v>-1672022.51</v>
      </c>
      <c r="P63">
        <v>3207310.61</v>
      </c>
      <c r="Q63" s="301">
        <v>639425.12</v>
      </c>
      <c r="T63" s="301">
        <v>490826</v>
      </c>
      <c r="V63">
        <v>551388.4</v>
      </c>
      <c r="X63">
        <v>123265.12</v>
      </c>
      <c r="Y63">
        <v>22501.26</v>
      </c>
      <c r="Z63" s="244">
        <f t="shared" si="1"/>
        <v>1454854.3399999999</v>
      </c>
      <c r="AA63" s="251">
        <f t="shared" si="2"/>
        <v>0</v>
      </c>
      <c r="AB63" s="265">
        <f t="shared" si="3"/>
        <v>1454854.3399999999</v>
      </c>
      <c r="AC63" s="266">
        <f t="shared" si="4"/>
        <v>1130251.1200000001</v>
      </c>
      <c r="AD63" s="266">
        <f t="shared" si="5"/>
        <v>461973.42</v>
      </c>
      <c r="AE63" s="246">
        <f t="shared" si="6"/>
        <v>668277.70000000019</v>
      </c>
    </row>
    <row r="64" spans="1:31" x14ac:dyDescent="0.25">
      <c r="A64" s="250" t="s">
        <v>277</v>
      </c>
      <c r="B64" s="250" t="s">
        <v>3</v>
      </c>
      <c r="C64" s="260">
        <v>4738</v>
      </c>
      <c r="D64" s="260" t="s">
        <v>648</v>
      </c>
      <c r="E64" t="s">
        <v>2566</v>
      </c>
      <c r="F64" s="301">
        <v>1342949.59</v>
      </c>
      <c r="G64" s="301">
        <v>0</v>
      </c>
      <c r="H64" s="301">
        <v>134653.69</v>
      </c>
      <c r="I64">
        <v>1067518.95</v>
      </c>
      <c r="J64">
        <v>385610.38</v>
      </c>
      <c r="L64" s="301">
        <v>0</v>
      </c>
      <c r="O64">
        <v>-22224.27</v>
      </c>
      <c r="P64">
        <v>2601971.02</v>
      </c>
      <c r="Q64" s="301">
        <v>544449.28000000003</v>
      </c>
      <c r="T64" s="301">
        <v>273448</v>
      </c>
      <c r="V64">
        <v>345206</v>
      </c>
      <c r="X64">
        <v>60353.8</v>
      </c>
      <c r="Y64">
        <v>31726.62</v>
      </c>
      <c r="Z64" s="244">
        <f t="shared" si="1"/>
        <v>1477603.28</v>
      </c>
      <c r="AA64" s="251">
        <f t="shared" si="2"/>
        <v>0</v>
      </c>
      <c r="AB64" s="265">
        <f t="shared" si="3"/>
        <v>1477603.28</v>
      </c>
      <c r="AC64" s="266">
        <f t="shared" si="4"/>
        <v>817897.28</v>
      </c>
      <c r="AD64" s="266">
        <f t="shared" si="5"/>
        <v>697154.78</v>
      </c>
      <c r="AE64" s="246">
        <f t="shared" si="6"/>
        <v>120742.5</v>
      </c>
    </row>
    <row r="65" spans="1:31" x14ac:dyDescent="0.25">
      <c r="A65" s="250" t="s">
        <v>277</v>
      </c>
      <c r="B65" s="250" t="s">
        <v>3</v>
      </c>
      <c r="C65" s="260">
        <v>3535</v>
      </c>
      <c r="D65" s="260" t="s">
        <v>649</v>
      </c>
      <c r="E65" t="s">
        <v>2567</v>
      </c>
      <c r="F65" s="301">
        <v>828790.34</v>
      </c>
      <c r="G65" s="301">
        <v>36000</v>
      </c>
      <c r="H65" s="301">
        <v>50726.91</v>
      </c>
      <c r="I65">
        <v>777763.5</v>
      </c>
      <c r="J65">
        <v>208358.89</v>
      </c>
      <c r="L65" s="301">
        <v>0</v>
      </c>
      <c r="O65">
        <v>-1398038.26</v>
      </c>
      <c r="P65">
        <v>3048211.32</v>
      </c>
      <c r="Q65" s="301">
        <v>421278.13</v>
      </c>
      <c r="T65" s="301">
        <v>348112</v>
      </c>
      <c r="V65">
        <v>412564</v>
      </c>
      <c r="X65">
        <v>62362.15</v>
      </c>
      <c r="Y65">
        <v>24022.400000000001</v>
      </c>
      <c r="Z65" s="244">
        <f t="shared" si="1"/>
        <v>915517.25</v>
      </c>
      <c r="AA65" s="251">
        <f t="shared" si="2"/>
        <v>0</v>
      </c>
      <c r="AB65" s="265">
        <f t="shared" si="3"/>
        <v>915517.25</v>
      </c>
      <c r="AC65" s="266">
        <f t="shared" si="4"/>
        <v>769390.13</v>
      </c>
      <c r="AD65" s="266">
        <f t="shared" si="5"/>
        <v>437286.42</v>
      </c>
      <c r="AE65" s="246">
        <f t="shared" si="6"/>
        <v>332103.71000000002</v>
      </c>
    </row>
    <row r="66" spans="1:31" x14ac:dyDescent="0.25">
      <c r="A66" s="250" t="s">
        <v>277</v>
      </c>
      <c r="B66" s="250" t="s">
        <v>3</v>
      </c>
      <c r="C66" s="260">
        <v>3889</v>
      </c>
      <c r="D66" s="260" t="s">
        <v>650</v>
      </c>
      <c r="E66" t="s">
        <v>2588</v>
      </c>
      <c r="F66" s="301">
        <v>1154277.69</v>
      </c>
      <c r="G66" s="301">
        <v>0</v>
      </c>
      <c r="H66" s="301">
        <v>29331.89</v>
      </c>
      <c r="I66">
        <v>264867.33</v>
      </c>
      <c r="J66">
        <v>242592.84</v>
      </c>
      <c r="L66" s="301">
        <v>0</v>
      </c>
      <c r="O66">
        <v>79704.56</v>
      </c>
      <c r="P66">
        <v>1312112.72</v>
      </c>
      <c r="Q66" s="301">
        <v>463962.45</v>
      </c>
      <c r="T66" s="301">
        <v>191842</v>
      </c>
      <c r="V66">
        <v>272202</v>
      </c>
      <c r="X66">
        <v>26970.38</v>
      </c>
      <c r="Y66">
        <v>48639.6</v>
      </c>
      <c r="Z66" s="244">
        <f t="shared" si="1"/>
        <v>1183609.5799999998</v>
      </c>
      <c r="AA66" s="251">
        <f t="shared" si="2"/>
        <v>0</v>
      </c>
      <c r="AB66" s="265">
        <f t="shared" si="3"/>
        <v>1183609.5799999998</v>
      </c>
      <c r="AC66" s="266">
        <f t="shared" si="4"/>
        <v>655804.44999999995</v>
      </c>
      <c r="AD66" s="266">
        <f t="shared" si="5"/>
        <v>498948.55000000005</v>
      </c>
      <c r="AE66" s="246">
        <f t="shared" si="6"/>
        <v>156855.89999999991</v>
      </c>
    </row>
    <row r="67" spans="1:31" x14ac:dyDescent="0.25">
      <c r="A67" s="250" t="s">
        <v>280</v>
      </c>
      <c r="B67" s="250" t="s">
        <v>4</v>
      </c>
      <c r="C67" s="260">
        <v>3322</v>
      </c>
      <c r="D67" s="260" t="s">
        <v>651</v>
      </c>
      <c r="E67" t="s">
        <v>2568</v>
      </c>
      <c r="F67" s="301">
        <v>715237.33</v>
      </c>
      <c r="G67" s="301">
        <v>14521.23</v>
      </c>
      <c r="H67" s="301">
        <v>65278.34</v>
      </c>
      <c r="I67">
        <v>652701.25</v>
      </c>
      <c r="J67">
        <v>256243.52</v>
      </c>
      <c r="L67" s="301">
        <v>0</v>
      </c>
      <c r="O67">
        <v>952499.98</v>
      </c>
      <c r="P67">
        <v>834867.89</v>
      </c>
      <c r="Q67" s="301">
        <v>37754.019999999997</v>
      </c>
      <c r="T67" s="301">
        <v>256480</v>
      </c>
      <c r="V67">
        <v>298942</v>
      </c>
      <c r="X67">
        <v>31424.14</v>
      </c>
      <c r="Y67">
        <v>22054.080000000002</v>
      </c>
      <c r="Z67" s="244">
        <f t="shared" si="1"/>
        <v>795036.89999999991</v>
      </c>
      <c r="AA67" s="251">
        <f t="shared" si="2"/>
        <v>0</v>
      </c>
      <c r="AB67" s="265">
        <f t="shared" si="3"/>
        <v>795036.89999999991</v>
      </c>
      <c r="AC67" s="266">
        <f t="shared" si="4"/>
        <v>294234.02</v>
      </c>
      <c r="AD67" s="266">
        <f t="shared" si="5"/>
        <v>347811.98</v>
      </c>
      <c r="AE67" s="246">
        <f t="shared" si="6"/>
        <v>-53577.959999999963</v>
      </c>
    </row>
    <row r="68" spans="1:31" x14ac:dyDescent="0.25">
      <c r="A68" s="250" t="s">
        <v>280</v>
      </c>
      <c r="B68" s="250" t="s">
        <v>4</v>
      </c>
      <c r="C68" s="260">
        <v>3383</v>
      </c>
      <c r="D68" s="260" t="s">
        <v>652</v>
      </c>
      <c r="E68" t="s">
        <v>2569</v>
      </c>
      <c r="F68" s="301">
        <v>397140.82</v>
      </c>
      <c r="G68" s="301">
        <v>7670.92</v>
      </c>
      <c r="H68" s="301">
        <v>39236.68</v>
      </c>
      <c r="I68">
        <v>-1110170</v>
      </c>
      <c r="J68">
        <v>-103589.29</v>
      </c>
      <c r="K68" s="301">
        <v>1670</v>
      </c>
      <c r="L68" s="301">
        <v>0</v>
      </c>
      <c r="O68">
        <v>-2735364.35</v>
      </c>
      <c r="P68">
        <v>1896116.26</v>
      </c>
      <c r="Q68" s="301">
        <v>218282.55</v>
      </c>
      <c r="T68" s="301">
        <v>204460</v>
      </c>
      <c r="V68">
        <v>245544</v>
      </c>
      <c r="X68">
        <v>66039.23</v>
      </c>
      <c r="Y68">
        <v>15842.1</v>
      </c>
      <c r="Z68" s="244">
        <f t="shared" si="1"/>
        <v>444048.42</v>
      </c>
      <c r="AA68" s="251">
        <f t="shared" si="2"/>
        <v>1670</v>
      </c>
      <c r="AB68" s="265">
        <f t="shared" si="3"/>
        <v>442378.42</v>
      </c>
      <c r="AC68" s="266">
        <f t="shared" si="4"/>
        <v>422742.55</v>
      </c>
      <c r="AD68" s="266">
        <f t="shared" si="5"/>
        <v>352420.22000000003</v>
      </c>
      <c r="AE68" s="246">
        <f t="shared" si="6"/>
        <v>70322.329999999958</v>
      </c>
    </row>
    <row r="69" spans="1:31" x14ac:dyDescent="0.25">
      <c r="A69" s="250" t="s">
        <v>280</v>
      </c>
      <c r="B69" s="250" t="s">
        <v>4</v>
      </c>
      <c r="C69" s="260">
        <v>9605</v>
      </c>
      <c r="D69" s="260" t="s">
        <v>653</v>
      </c>
      <c r="E69" t="s">
        <v>2570</v>
      </c>
      <c r="F69" s="301">
        <v>923836.48</v>
      </c>
      <c r="G69" s="301">
        <v>12495.49</v>
      </c>
      <c r="H69" s="301">
        <v>94793.43</v>
      </c>
      <c r="I69">
        <v>202341.74</v>
      </c>
      <c r="J69">
        <v>666886.24</v>
      </c>
      <c r="L69" s="301">
        <v>18</v>
      </c>
      <c r="O69">
        <v>1528941.92</v>
      </c>
      <c r="P69">
        <v>63741.19</v>
      </c>
      <c r="Q69" s="301">
        <v>531288.88</v>
      </c>
      <c r="T69" s="301">
        <v>432040</v>
      </c>
      <c r="U69" s="301">
        <v>34344</v>
      </c>
      <c r="V69">
        <v>538812</v>
      </c>
      <c r="X69">
        <v>93006.37</v>
      </c>
      <c r="Y69">
        <v>19402.240000000002</v>
      </c>
      <c r="Z69" s="244">
        <f t="shared" ref="Z69:Z86" si="7">SUM(F69:H69)</f>
        <v>1031125.3999999999</v>
      </c>
      <c r="AA69" s="251">
        <f t="shared" ref="AA69:AA86" si="8">SUM(K69:L69)</f>
        <v>18</v>
      </c>
      <c r="AB69" s="265">
        <f t="shared" ref="AB69:AB86" si="9">Z69-AA69</f>
        <v>1031107.3999999999</v>
      </c>
      <c r="AC69" s="266">
        <f t="shared" ref="AC69:AC86" si="10">SUM(Q69:U69)</f>
        <v>997672.88</v>
      </c>
      <c r="AD69" s="266">
        <f t="shared" ref="AD69:AD86" si="11">SUM(V68:Y68)</f>
        <v>327425.32999999996</v>
      </c>
      <c r="AE69" s="246">
        <f t="shared" ref="AE69:AE86" si="12">AC69-AD69</f>
        <v>670247.55000000005</v>
      </c>
    </row>
    <row r="70" spans="1:31" x14ac:dyDescent="0.25">
      <c r="A70" s="250" t="s">
        <v>280</v>
      </c>
      <c r="B70" s="250" t="s">
        <v>4</v>
      </c>
      <c r="C70" s="260">
        <v>2921</v>
      </c>
      <c r="D70" s="260" t="s">
        <v>654</v>
      </c>
      <c r="E70" t="s">
        <v>2571</v>
      </c>
      <c r="F70" s="301">
        <v>54547.85</v>
      </c>
      <c r="G70" s="301">
        <v>0</v>
      </c>
      <c r="H70" s="301">
        <v>41705.980000000003</v>
      </c>
      <c r="I70">
        <v>300003</v>
      </c>
      <c r="J70">
        <v>-1469.2</v>
      </c>
      <c r="N70">
        <v>-214008.78</v>
      </c>
      <c r="P70">
        <v>607615.71</v>
      </c>
      <c r="Q70" s="301">
        <v>32824.33</v>
      </c>
      <c r="T70" s="301">
        <v>211160</v>
      </c>
      <c r="V70">
        <v>211160</v>
      </c>
      <c r="X70">
        <v>30167.43</v>
      </c>
      <c r="Y70">
        <v>1476.2</v>
      </c>
      <c r="Z70" s="244">
        <f t="shared" si="7"/>
        <v>96253.83</v>
      </c>
      <c r="AA70" s="251">
        <f t="shared" si="8"/>
        <v>0</v>
      </c>
      <c r="AB70" s="265">
        <f t="shared" si="9"/>
        <v>96253.83</v>
      </c>
      <c r="AC70" s="266">
        <f t="shared" si="10"/>
        <v>243984.33000000002</v>
      </c>
      <c r="AD70" s="266">
        <f t="shared" si="11"/>
        <v>651220.61</v>
      </c>
      <c r="AE70" s="246">
        <f t="shared" si="12"/>
        <v>-407236.27999999997</v>
      </c>
    </row>
    <row r="71" spans="1:31" x14ac:dyDescent="0.25">
      <c r="A71" s="250" t="s">
        <v>280</v>
      </c>
      <c r="B71" s="250" t="s">
        <v>4</v>
      </c>
      <c r="C71" s="260">
        <v>3783</v>
      </c>
      <c r="D71" s="260" t="s">
        <v>655</v>
      </c>
      <c r="E71" t="s">
        <v>2572</v>
      </c>
      <c r="F71" s="301">
        <v>715237.33</v>
      </c>
      <c r="G71" s="301">
        <v>14521.23</v>
      </c>
      <c r="H71" s="301">
        <v>65278.34</v>
      </c>
      <c r="I71">
        <v>652701.25</v>
      </c>
      <c r="J71">
        <v>256243.52</v>
      </c>
      <c r="L71" s="301">
        <v>0</v>
      </c>
      <c r="O71">
        <v>952499.98</v>
      </c>
      <c r="P71">
        <v>834867.89</v>
      </c>
      <c r="Q71" s="301">
        <v>37754.019999999997</v>
      </c>
      <c r="T71" s="301">
        <v>256480</v>
      </c>
      <c r="V71">
        <v>298942</v>
      </c>
      <c r="X71">
        <v>31424.14</v>
      </c>
      <c r="Y71">
        <v>22054.080000000002</v>
      </c>
      <c r="Z71" s="244">
        <f t="shared" si="7"/>
        <v>795036.89999999991</v>
      </c>
      <c r="AA71" s="251">
        <f t="shared" si="8"/>
        <v>0</v>
      </c>
      <c r="AB71" s="265">
        <f t="shared" si="9"/>
        <v>795036.89999999991</v>
      </c>
      <c r="AC71" s="266">
        <f t="shared" si="10"/>
        <v>294234.02</v>
      </c>
      <c r="AD71" s="266">
        <f t="shared" si="11"/>
        <v>242803.63</v>
      </c>
      <c r="AE71" s="246">
        <f t="shared" si="12"/>
        <v>51430.390000000014</v>
      </c>
    </row>
    <row r="72" spans="1:31" x14ac:dyDescent="0.25">
      <c r="A72" s="250" t="s">
        <v>280</v>
      </c>
      <c r="B72" s="250" t="s">
        <v>4</v>
      </c>
      <c r="C72" s="260">
        <v>3268</v>
      </c>
      <c r="D72" s="260" t="s">
        <v>656</v>
      </c>
      <c r="E72" t="s">
        <v>2573</v>
      </c>
      <c r="F72" s="301">
        <v>580235.13</v>
      </c>
      <c r="G72" s="301">
        <v>30423.81</v>
      </c>
      <c r="H72" s="301">
        <v>65166.6</v>
      </c>
      <c r="I72">
        <v>363595.98</v>
      </c>
      <c r="J72">
        <v>192080.61</v>
      </c>
      <c r="L72" s="301">
        <v>-1943</v>
      </c>
      <c r="O72">
        <v>-829128.51</v>
      </c>
      <c r="P72">
        <v>1909993.72</v>
      </c>
      <c r="Q72" s="301">
        <v>204791.4</v>
      </c>
      <c r="T72" s="301">
        <v>222730</v>
      </c>
      <c r="U72" s="301">
        <v>69233</v>
      </c>
      <c r="V72">
        <v>303900</v>
      </c>
      <c r="X72">
        <v>130603.32</v>
      </c>
      <c r="Y72">
        <v>24346.16</v>
      </c>
      <c r="Z72" s="244">
        <f t="shared" si="7"/>
        <v>675825.54</v>
      </c>
      <c r="AA72" s="251">
        <f t="shared" si="8"/>
        <v>-1943</v>
      </c>
      <c r="AB72" s="265">
        <f t="shared" si="9"/>
        <v>677768.54</v>
      </c>
      <c r="AC72" s="266">
        <f t="shared" si="10"/>
        <v>496754.4</v>
      </c>
      <c r="AD72" s="266">
        <f t="shared" si="11"/>
        <v>352420.22000000003</v>
      </c>
      <c r="AE72" s="246">
        <f t="shared" si="12"/>
        <v>144334.18</v>
      </c>
    </row>
    <row r="73" spans="1:31" x14ac:dyDescent="0.25">
      <c r="A73" s="250" t="s">
        <v>280</v>
      </c>
      <c r="B73" s="250" t="s">
        <v>4</v>
      </c>
      <c r="C73" s="260">
        <v>3398</v>
      </c>
      <c r="D73" s="260" t="s">
        <v>657</v>
      </c>
      <c r="E73" t="s">
        <v>2574</v>
      </c>
      <c r="F73" s="301">
        <v>536585.02</v>
      </c>
      <c r="G73" s="301">
        <v>9323</v>
      </c>
      <c r="H73" s="301">
        <v>54065.07</v>
      </c>
      <c r="I73">
        <v>296220.71000000002</v>
      </c>
      <c r="J73">
        <v>18715.830000000002</v>
      </c>
      <c r="O73">
        <v>-759973.81</v>
      </c>
      <c r="P73">
        <v>1701950.45</v>
      </c>
      <c r="Q73" s="301">
        <v>40995.65</v>
      </c>
      <c r="T73" s="301">
        <v>194580</v>
      </c>
      <c r="V73">
        <v>194580</v>
      </c>
      <c r="X73">
        <v>53218.28</v>
      </c>
      <c r="Y73">
        <v>23494.38</v>
      </c>
      <c r="Z73" s="244">
        <f t="shared" si="7"/>
        <v>599973.09</v>
      </c>
      <c r="AA73" s="251">
        <f t="shared" si="8"/>
        <v>0</v>
      </c>
      <c r="AB73" s="265">
        <f t="shared" si="9"/>
        <v>599973.09</v>
      </c>
      <c r="AC73" s="266">
        <f t="shared" si="10"/>
        <v>235575.65</v>
      </c>
      <c r="AD73" s="266">
        <f t="shared" si="11"/>
        <v>458849.48</v>
      </c>
      <c r="AE73" s="246">
        <f t="shared" si="12"/>
        <v>-223273.83</v>
      </c>
    </row>
    <row r="74" spans="1:31" x14ac:dyDescent="0.25">
      <c r="A74" s="250" t="s">
        <v>280</v>
      </c>
      <c r="B74" s="250" t="s">
        <v>4</v>
      </c>
      <c r="C74" s="260">
        <v>4777</v>
      </c>
      <c r="D74" s="260" t="s">
        <v>658</v>
      </c>
      <c r="E74" t="s">
        <v>2575</v>
      </c>
      <c r="F74" s="301">
        <v>770388.66</v>
      </c>
      <c r="G74" s="301">
        <v>7141.89</v>
      </c>
      <c r="H74" s="301">
        <v>67131.850000000006</v>
      </c>
      <c r="I74">
        <v>753467.34</v>
      </c>
      <c r="J74">
        <v>235356.65</v>
      </c>
      <c r="L74" s="301">
        <v>0</v>
      </c>
      <c r="O74">
        <v>-3320369.32</v>
      </c>
      <c r="P74">
        <v>4971323.6399999997</v>
      </c>
      <c r="Q74" s="301">
        <v>334510.67</v>
      </c>
      <c r="T74" s="301">
        <v>311020</v>
      </c>
      <c r="U74" s="301">
        <v>57210</v>
      </c>
      <c r="V74">
        <v>408328</v>
      </c>
      <c r="X74">
        <v>50711.9</v>
      </c>
      <c r="Y74">
        <v>21868.7</v>
      </c>
      <c r="Z74" s="244">
        <f t="shared" si="7"/>
        <v>844662.4</v>
      </c>
      <c r="AA74" s="251">
        <f t="shared" si="8"/>
        <v>0</v>
      </c>
      <c r="AB74" s="265">
        <f t="shared" si="9"/>
        <v>844662.4</v>
      </c>
      <c r="AC74" s="266">
        <f t="shared" si="10"/>
        <v>702740.66999999993</v>
      </c>
      <c r="AD74" s="266">
        <f t="shared" si="11"/>
        <v>271292.65999999997</v>
      </c>
      <c r="AE74" s="246">
        <f t="shared" si="12"/>
        <v>431448.00999999995</v>
      </c>
    </row>
    <row r="75" spans="1:31" x14ac:dyDescent="0.25">
      <c r="A75" s="250" t="s">
        <v>280</v>
      </c>
      <c r="B75" s="250" t="s">
        <v>4</v>
      </c>
      <c r="C75" s="260">
        <v>2834</v>
      </c>
      <c r="D75" s="260" t="s">
        <v>659</v>
      </c>
      <c r="E75" t="s">
        <v>2576</v>
      </c>
      <c r="F75" s="301">
        <v>374016.69</v>
      </c>
      <c r="G75" s="301">
        <v>0</v>
      </c>
      <c r="H75" s="301">
        <v>69589.460000000006</v>
      </c>
      <c r="I75">
        <v>124557.62</v>
      </c>
      <c r="J75">
        <v>107148.13</v>
      </c>
      <c r="K75" s="301">
        <v>-20700</v>
      </c>
      <c r="L75" s="301">
        <v>0</v>
      </c>
      <c r="O75">
        <v>282674.23</v>
      </c>
      <c r="P75">
        <v>318970.07</v>
      </c>
      <c r="Q75" s="301">
        <v>198512.55</v>
      </c>
      <c r="S75" s="301">
        <v>3322</v>
      </c>
      <c r="T75" s="301">
        <v>266280</v>
      </c>
      <c r="U75" s="301">
        <v>51540</v>
      </c>
      <c r="V75">
        <v>358300</v>
      </c>
      <c r="X75">
        <v>55308.91</v>
      </c>
      <c r="Y75">
        <v>13481.56</v>
      </c>
      <c r="Z75" s="244">
        <f t="shared" si="7"/>
        <v>443606.15</v>
      </c>
      <c r="AA75" s="251">
        <f t="shared" si="8"/>
        <v>-20700</v>
      </c>
      <c r="AB75" s="265">
        <f t="shared" si="9"/>
        <v>464306.15</v>
      </c>
      <c r="AC75" s="266">
        <f t="shared" si="10"/>
        <v>519654.55</v>
      </c>
      <c r="AD75" s="266">
        <f t="shared" si="11"/>
        <v>480908.60000000003</v>
      </c>
      <c r="AE75" s="246">
        <f t="shared" si="12"/>
        <v>38745.949999999953</v>
      </c>
    </row>
    <row r="76" spans="1:31" x14ac:dyDescent="0.25">
      <c r="A76" s="250" t="s">
        <v>280</v>
      </c>
      <c r="B76" s="250" t="s">
        <v>4</v>
      </c>
      <c r="C76" s="260">
        <v>2338</v>
      </c>
      <c r="D76" s="260" t="s">
        <v>660</v>
      </c>
      <c r="E76" t="s">
        <v>2577</v>
      </c>
      <c r="F76" s="301">
        <v>146965.24</v>
      </c>
      <c r="G76" s="301">
        <v>0</v>
      </c>
      <c r="H76" s="301">
        <v>31333.97</v>
      </c>
      <c r="I76">
        <v>113628.37</v>
      </c>
      <c r="J76">
        <v>127897.88</v>
      </c>
      <c r="L76" s="301">
        <v>0</v>
      </c>
      <c r="O76">
        <v>-2831361.3</v>
      </c>
      <c r="P76">
        <v>3125887.14</v>
      </c>
      <c r="Q76" s="301">
        <v>218045.87</v>
      </c>
      <c r="T76" s="301">
        <v>181380</v>
      </c>
      <c r="V76">
        <v>233506</v>
      </c>
      <c r="X76">
        <v>32991.33</v>
      </c>
      <c r="Y76">
        <v>23428.92</v>
      </c>
      <c r="Z76" s="244">
        <f t="shared" si="7"/>
        <v>178299.21</v>
      </c>
      <c r="AA76" s="251">
        <f t="shared" si="8"/>
        <v>0</v>
      </c>
      <c r="AB76" s="265">
        <f t="shared" si="9"/>
        <v>178299.21</v>
      </c>
      <c r="AC76" s="266">
        <f t="shared" si="10"/>
        <v>399425.87</v>
      </c>
      <c r="AD76" s="266">
        <f t="shared" si="11"/>
        <v>427090.47000000003</v>
      </c>
      <c r="AE76" s="246">
        <f t="shared" si="12"/>
        <v>-27664.600000000035</v>
      </c>
    </row>
    <row r="77" spans="1:31" x14ac:dyDescent="0.25">
      <c r="A77" s="250" t="s">
        <v>280</v>
      </c>
      <c r="B77" s="250" t="s">
        <v>4</v>
      </c>
      <c r="C77" s="260">
        <v>4468</v>
      </c>
      <c r="D77" s="260" t="s">
        <v>661</v>
      </c>
      <c r="E77" t="s">
        <v>2578</v>
      </c>
      <c r="F77" s="301">
        <v>739245.69</v>
      </c>
      <c r="G77" s="301">
        <v>27022.97</v>
      </c>
      <c r="H77" s="301">
        <v>67022.399999999994</v>
      </c>
      <c r="I77">
        <v>393466.97</v>
      </c>
      <c r="J77">
        <v>146945.84</v>
      </c>
      <c r="L77" s="301">
        <v>-952</v>
      </c>
      <c r="O77">
        <v>-1319614.56</v>
      </c>
      <c r="P77">
        <v>2488810.16</v>
      </c>
      <c r="Q77" s="301">
        <v>399013.22</v>
      </c>
      <c r="T77" s="301">
        <v>395600</v>
      </c>
      <c r="V77">
        <v>433660</v>
      </c>
      <c r="X77">
        <v>70752.39</v>
      </c>
      <c r="Y77">
        <v>10190.56</v>
      </c>
      <c r="Z77" s="244">
        <f t="shared" si="7"/>
        <v>833291.05999999994</v>
      </c>
      <c r="AA77" s="251">
        <f t="shared" si="8"/>
        <v>-952</v>
      </c>
      <c r="AB77" s="265">
        <f t="shared" si="9"/>
        <v>834243.05999999994</v>
      </c>
      <c r="AC77" s="266">
        <f t="shared" si="10"/>
        <v>794613.22</v>
      </c>
      <c r="AD77" s="266">
        <f t="shared" si="11"/>
        <v>289926.25</v>
      </c>
      <c r="AE77" s="246">
        <f t="shared" si="12"/>
        <v>504686.97</v>
      </c>
    </row>
    <row r="78" spans="1:31" x14ac:dyDescent="0.25">
      <c r="A78" s="250" t="s">
        <v>280</v>
      </c>
      <c r="B78" s="250" t="s">
        <v>4</v>
      </c>
      <c r="C78" s="260">
        <v>1481</v>
      </c>
      <c r="D78" s="260" t="s">
        <v>662</v>
      </c>
      <c r="E78" t="s">
        <v>2586</v>
      </c>
      <c r="F78" s="301">
        <v>213293.88</v>
      </c>
      <c r="G78" s="301">
        <v>0</v>
      </c>
      <c r="H78" s="301">
        <v>21968.6</v>
      </c>
      <c r="I78">
        <v>86797.83</v>
      </c>
      <c r="J78">
        <v>17611.669999999998</v>
      </c>
      <c r="N78">
        <v>-861903.81</v>
      </c>
      <c r="P78">
        <v>1219746.8700000001</v>
      </c>
      <c r="Q78" s="301">
        <v>15498.27</v>
      </c>
      <c r="T78" s="301">
        <v>194580</v>
      </c>
      <c r="V78">
        <v>194580</v>
      </c>
      <c r="X78">
        <v>15207.43</v>
      </c>
      <c r="Y78">
        <v>18461.919999999998</v>
      </c>
      <c r="Z78" s="244">
        <f t="shared" si="7"/>
        <v>235262.48</v>
      </c>
      <c r="AA78" s="251">
        <f t="shared" si="8"/>
        <v>0</v>
      </c>
      <c r="AB78" s="265">
        <f t="shared" si="9"/>
        <v>235262.48</v>
      </c>
      <c r="AC78" s="266">
        <f t="shared" si="10"/>
        <v>210078.27</v>
      </c>
      <c r="AD78" s="266">
        <f t="shared" si="11"/>
        <v>514602.95</v>
      </c>
      <c r="AE78" s="246">
        <f t="shared" si="12"/>
        <v>-304524.68000000005</v>
      </c>
    </row>
    <row r="79" spans="1:31" x14ac:dyDescent="0.25">
      <c r="A79" s="250" t="s">
        <v>280</v>
      </c>
      <c r="B79" s="250" t="s">
        <v>4</v>
      </c>
      <c r="C79" s="260">
        <v>2622</v>
      </c>
      <c r="D79" s="260" t="s">
        <v>663</v>
      </c>
      <c r="E79" t="s">
        <v>2589</v>
      </c>
      <c r="F79" s="301">
        <v>555010.09</v>
      </c>
      <c r="G79" s="301">
        <v>-2866.92</v>
      </c>
      <c r="H79" s="301">
        <v>63188.23</v>
      </c>
      <c r="I79">
        <v>391666.29</v>
      </c>
      <c r="J79">
        <v>16442.16</v>
      </c>
      <c r="L79" s="301">
        <v>-978</v>
      </c>
      <c r="O79">
        <v>-1367601.7</v>
      </c>
      <c r="P79">
        <v>2288777.11</v>
      </c>
      <c r="Q79" s="301">
        <v>140379.79</v>
      </c>
      <c r="T79" s="301">
        <v>351080</v>
      </c>
      <c r="V79">
        <v>390076</v>
      </c>
      <c r="X79">
        <v>34958.01</v>
      </c>
      <c r="Y79">
        <v>21533.34</v>
      </c>
      <c r="Z79" s="244">
        <f t="shared" si="7"/>
        <v>615331.39999999991</v>
      </c>
      <c r="AA79" s="251">
        <f t="shared" si="8"/>
        <v>-978</v>
      </c>
      <c r="AB79" s="265">
        <f t="shared" si="9"/>
        <v>616309.39999999991</v>
      </c>
      <c r="AC79" s="266">
        <f t="shared" si="10"/>
        <v>491459.79000000004</v>
      </c>
      <c r="AD79" s="266">
        <f t="shared" si="11"/>
        <v>228249.34999999998</v>
      </c>
      <c r="AE79" s="246">
        <f t="shared" si="12"/>
        <v>263210.44000000006</v>
      </c>
    </row>
    <row r="80" spans="1:31" x14ac:dyDescent="0.25">
      <c r="A80" s="250" t="s">
        <v>283</v>
      </c>
      <c r="B80" s="250" t="s">
        <v>5</v>
      </c>
      <c r="C80" s="260">
        <v>4703</v>
      </c>
      <c r="D80" s="260" t="s">
        <v>664</v>
      </c>
      <c r="E80" t="s">
        <v>2579</v>
      </c>
      <c r="F80" s="301">
        <v>568937.23</v>
      </c>
      <c r="G80" s="301">
        <v>532</v>
      </c>
      <c r="H80" s="301">
        <v>30149.14</v>
      </c>
      <c r="I80">
        <v>341770.67</v>
      </c>
      <c r="J80">
        <v>384082.01</v>
      </c>
      <c r="L80" s="301">
        <v>-815</v>
      </c>
      <c r="M80">
        <v>20250</v>
      </c>
      <c r="O80">
        <v>-1005958.99</v>
      </c>
      <c r="P80">
        <v>2500428.33</v>
      </c>
      <c r="Q80" s="301">
        <v>41304.870000000003</v>
      </c>
      <c r="R80" s="301">
        <v>500</v>
      </c>
      <c r="T80" s="301">
        <v>332200</v>
      </c>
      <c r="V80">
        <v>411435</v>
      </c>
      <c r="W80">
        <v>16000</v>
      </c>
      <c r="X80">
        <v>65773.58</v>
      </c>
      <c r="Y80">
        <v>35179.58</v>
      </c>
      <c r="Z80" s="244">
        <f t="shared" si="7"/>
        <v>599618.37</v>
      </c>
      <c r="AA80" s="251">
        <f t="shared" si="8"/>
        <v>-815</v>
      </c>
      <c r="AB80" s="265">
        <f t="shared" si="9"/>
        <v>600433.37</v>
      </c>
      <c r="AC80" s="266">
        <f t="shared" si="10"/>
        <v>374004.87</v>
      </c>
      <c r="AD80" s="266">
        <f t="shared" si="11"/>
        <v>446567.35000000003</v>
      </c>
      <c r="AE80" s="246">
        <f t="shared" si="12"/>
        <v>-72562.48000000004</v>
      </c>
    </row>
    <row r="81" spans="1:31" x14ac:dyDescent="0.25">
      <c r="A81" s="250" t="s">
        <v>283</v>
      </c>
      <c r="B81" s="250" t="s">
        <v>5</v>
      </c>
      <c r="C81" s="260">
        <v>1824</v>
      </c>
      <c r="D81" s="260" t="s">
        <v>665</v>
      </c>
      <c r="E81" t="s">
        <v>2580</v>
      </c>
      <c r="F81" s="301">
        <v>348435.49</v>
      </c>
      <c r="G81" s="301">
        <v>959.4</v>
      </c>
      <c r="H81" s="301">
        <v>45226.53</v>
      </c>
      <c r="I81">
        <v>5</v>
      </c>
      <c r="J81">
        <v>159077.5</v>
      </c>
      <c r="L81" s="301">
        <v>0</v>
      </c>
      <c r="O81">
        <v>-1461658.49</v>
      </c>
      <c r="P81">
        <v>2140561.41</v>
      </c>
      <c r="Q81" s="301">
        <v>18280.490000000002</v>
      </c>
      <c r="T81" s="301">
        <v>227808</v>
      </c>
      <c r="V81">
        <v>299394</v>
      </c>
      <c r="X81">
        <v>45744.47</v>
      </c>
      <c r="Y81">
        <v>13099.02</v>
      </c>
      <c r="Z81" s="244">
        <f t="shared" si="7"/>
        <v>394621.42000000004</v>
      </c>
      <c r="AA81" s="251">
        <f t="shared" si="8"/>
        <v>0</v>
      </c>
      <c r="AB81" s="265">
        <f t="shared" si="9"/>
        <v>394621.42000000004</v>
      </c>
      <c r="AC81" s="266">
        <f t="shared" si="10"/>
        <v>246088.49</v>
      </c>
      <c r="AD81" s="266">
        <f t="shared" si="11"/>
        <v>528388.16</v>
      </c>
      <c r="AE81" s="246">
        <f t="shared" si="12"/>
        <v>-282299.67000000004</v>
      </c>
    </row>
    <row r="82" spans="1:31" x14ac:dyDescent="0.25">
      <c r="A82" s="250" t="s">
        <v>283</v>
      </c>
      <c r="B82" s="250" t="s">
        <v>5</v>
      </c>
      <c r="C82" s="260">
        <v>4449</v>
      </c>
      <c r="D82" s="260" t="s">
        <v>666</v>
      </c>
      <c r="E82" t="s">
        <v>2581</v>
      </c>
      <c r="F82" s="301">
        <v>884870.33</v>
      </c>
      <c r="G82" s="301">
        <v>798</v>
      </c>
      <c r="H82" s="301">
        <v>57706.79</v>
      </c>
      <c r="I82">
        <v>610872.14</v>
      </c>
      <c r="J82">
        <v>536781.84</v>
      </c>
      <c r="L82" s="301">
        <v>0</v>
      </c>
      <c r="O82">
        <v>58732.34</v>
      </c>
      <c r="P82">
        <v>2191938.59</v>
      </c>
      <c r="Q82" s="301">
        <v>33310.22</v>
      </c>
      <c r="T82" s="301">
        <v>141057</v>
      </c>
      <c r="V82">
        <v>177363</v>
      </c>
      <c r="X82">
        <v>82106.55</v>
      </c>
      <c r="Y82">
        <v>41464.5</v>
      </c>
      <c r="Z82" s="244">
        <f t="shared" si="7"/>
        <v>943375.12</v>
      </c>
      <c r="AA82" s="251">
        <f t="shared" si="8"/>
        <v>0</v>
      </c>
      <c r="AB82" s="265">
        <f t="shared" si="9"/>
        <v>943375.12</v>
      </c>
      <c r="AC82" s="266">
        <f t="shared" si="10"/>
        <v>174367.22</v>
      </c>
      <c r="AD82" s="266">
        <f t="shared" si="11"/>
        <v>358237.49</v>
      </c>
      <c r="AE82" s="246">
        <f t="shared" si="12"/>
        <v>-183870.27</v>
      </c>
    </row>
    <row r="83" spans="1:31" x14ac:dyDescent="0.25">
      <c r="A83" s="250" t="s">
        <v>283</v>
      </c>
      <c r="B83" s="250" t="s">
        <v>5</v>
      </c>
      <c r="C83" s="260">
        <v>4777</v>
      </c>
      <c r="D83" s="260" t="s">
        <v>667</v>
      </c>
      <c r="E83" t="s">
        <v>2582</v>
      </c>
      <c r="F83" s="301">
        <v>1119361.22</v>
      </c>
      <c r="G83" s="301">
        <v>1023.36</v>
      </c>
      <c r="H83" s="301">
        <v>43610.07</v>
      </c>
      <c r="I83">
        <v>750735.18</v>
      </c>
      <c r="J83">
        <v>231195.69</v>
      </c>
      <c r="K83" s="301">
        <v>0</v>
      </c>
      <c r="L83" s="301">
        <v>0</v>
      </c>
      <c r="O83">
        <v>-2101271.3199999998</v>
      </c>
      <c r="P83">
        <v>4194803.6500000004</v>
      </c>
      <c r="Q83" s="301">
        <v>48523.75</v>
      </c>
      <c r="R83" s="301">
        <v>222000</v>
      </c>
      <c r="T83" s="301">
        <v>303481</v>
      </c>
      <c r="V83">
        <v>370543</v>
      </c>
      <c r="X83">
        <v>83116.039999999994</v>
      </c>
      <c r="Y83">
        <v>44508.82</v>
      </c>
      <c r="Z83" s="244">
        <f t="shared" si="7"/>
        <v>1163994.6500000001</v>
      </c>
      <c r="AA83" s="251">
        <f t="shared" si="8"/>
        <v>0</v>
      </c>
      <c r="AB83" s="265">
        <f t="shared" si="9"/>
        <v>1163994.6500000001</v>
      </c>
      <c r="AC83" s="266">
        <f t="shared" si="10"/>
        <v>574004.75</v>
      </c>
      <c r="AD83" s="266">
        <f t="shared" si="11"/>
        <v>300934.05</v>
      </c>
      <c r="AE83" s="246">
        <f t="shared" si="12"/>
        <v>273070.7</v>
      </c>
    </row>
    <row r="84" spans="1:31" x14ac:dyDescent="0.25">
      <c r="A84" s="250" t="s">
        <v>283</v>
      </c>
      <c r="B84" s="250" t="s">
        <v>5</v>
      </c>
      <c r="C84" s="260">
        <v>2103</v>
      </c>
      <c r="D84" s="260" t="s">
        <v>668</v>
      </c>
      <c r="E84" t="s">
        <v>2583</v>
      </c>
      <c r="F84" s="301">
        <v>265779.36</v>
      </c>
      <c r="G84" s="301">
        <v>1403.36</v>
      </c>
      <c r="H84" s="301">
        <v>25353</v>
      </c>
      <c r="I84">
        <v>433112.22</v>
      </c>
      <c r="J84">
        <v>102524.11</v>
      </c>
      <c r="L84" s="301">
        <v>0</v>
      </c>
      <c r="O84">
        <v>-1321215.21</v>
      </c>
      <c r="P84">
        <v>2119139.65</v>
      </c>
      <c r="Q84" s="301">
        <v>32324.97</v>
      </c>
      <c r="R84" s="301">
        <v>102000</v>
      </c>
      <c r="T84" s="301">
        <v>231040</v>
      </c>
      <c r="V84">
        <v>284832</v>
      </c>
      <c r="X84">
        <v>38117.339999999997</v>
      </c>
      <c r="Y84">
        <v>13368.02</v>
      </c>
      <c r="Z84" s="244">
        <f t="shared" si="7"/>
        <v>292535.71999999997</v>
      </c>
      <c r="AA84" s="251">
        <f t="shared" si="8"/>
        <v>0</v>
      </c>
      <c r="AB84" s="265">
        <f t="shared" si="9"/>
        <v>292535.71999999997</v>
      </c>
      <c r="AC84" s="266">
        <f t="shared" si="10"/>
        <v>365364.97</v>
      </c>
      <c r="AD84" s="266">
        <f t="shared" si="11"/>
        <v>498167.86</v>
      </c>
      <c r="AE84" s="246">
        <f t="shared" si="12"/>
        <v>-132802.89000000001</v>
      </c>
    </row>
    <row r="85" spans="1:31" x14ac:dyDescent="0.25">
      <c r="A85" s="250" t="s">
        <v>283</v>
      </c>
      <c r="B85" s="250" t="s">
        <v>5</v>
      </c>
      <c r="C85" s="260">
        <v>5166</v>
      </c>
      <c r="D85" s="260" t="s">
        <v>669</v>
      </c>
      <c r="E85" t="s">
        <v>2584</v>
      </c>
      <c r="F85" s="301">
        <v>416853.69</v>
      </c>
      <c r="G85" s="301">
        <v>1413.52</v>
      </c>
      <c r="H85" s="301">
        <v>74582.45</v>
      </c>
      <c r="I85">
        <v>147032.78</v>
      </c>
      <c r="J85">
        <v>119111.86</v>
      </c>
      <c r="L85" s="301">
        <v>0</v>
      </c>
      <c r="O85">
        <v>-129379.33</v>
      </c>
      <c r="P85">
        <v>1096893.17</v>
      </c>
      <c r="Q85" s="301">
        <v>33918.79</v>
      </c>
      <c r="T85" s="301">
        <v>271245</v>
      </c>
      <c r="V85">
        <v>365201</v>
      </c>
      <c r="X85">
        <v>101674.01</v>
      </c>
      <c r="Y85">
        <v>15833.32</v>
      </c>
      <c r="Z85" s="244">
        <f t="shared" si="7"/>
        <v>492849.66000000003</v>
      </c>
      <c r="AA85" s="251">
        <f t="shared" si="8"/>
        <v>0</v>
      </c>
      <c r="AB85" s="265">
        <f t="shared" si="9"/>
        <v>492849.66000000003</v>
      </c>
      <c r="AC85" s="266">
        <f t="shared" si="10"/>
        <v>305163.78999999998</v>
      </c>
      <c r="AD85" s="266">
        <f t="shared" si="11"/>
        <v>336317.36</v>
      </c>
      <c r="AE85" s="246">
        <f t="shared" si="12"/>
        <v>-31153.570000000007</v>
      </c>
    </row>
    <row r="86" spans="1:31" x14ac:dyDescent="0.25">
      <c r="A86" s="250" t="s">
        <v>283</v>
      </c>
      <c r="B86" s="250" t="s">
        <v>5</v>
      </c>
      <c r="C86" s="260">
        <v>3557</v>
      </c>
      <c r="D86" s="260" t="s">
        <v>670</v>
      </c>
      <c r="E86" t="s">
        <v>2585</v>
      </c>
      <c r="F86" s="301">
        <v>921790.26</v>
      </c>
      <c r="G86" s="301">
        <v>34885.69</v>
      </c>
      <c r="H86" s="301">
        <v>45596.03</v>
      </c>
      <c r="I86">
        <v>214879.62</v>
      </c>
      <c r="J86">
        <v>188653.55</v>
      </c>
      <c r="L86" s="301">
        <v>0</v>
      </c>
      <c r="O86">
        <v>-1690527.9</v>
      </c>
      <c r="P86">
        <v>3207738.11</v>
      </c>
      <c r="Q86" s="301">
        <v>62162.36</v>
      </c>
      <c r="T86" s="301">
        <v>220640</v>
      </c>
      <c r="V86">
        <v>246834</v>
      </c>
      <c r="X86">
        <v>104884.57</v>
      </c>
      <c r="Y86">
        <v>14571.9</v>
      </c>
      <c r="Z86" s="244">
        <f t="shared" si="7"/>
        <v>1002271.98</v>
      </c>
      <c r="AA86" s="251">
        <f t="shared" si="8"/>
        <v>0</v>
      </c>
      <c r="AB86" s="265">
        <f t="shared" si="9"/>
        <v>1002271.98</v>
      </c>
      <c r="AC86" s="266">
        <f t="shared" si="10"/>
        <v>282802.36</v>
      </c>
      <c r="AD86" s="266">
        <f t="shared" si="11"/>
        <v>482708.33</v>
      </c>
      <c r="AE86" s="246">
        <f t="shared" si="12"/>
        <v>-199905.97000000003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9"/>
  <sheetViews>
    <sheetView topLeftCell="L208" zoomScale="85" zoomScaleNormal="85" workbookViewId="0">
      <selection activeCell="S219" sqref="S219:T219"/>
    </sheetView>
  </sheetViews>
  <sheetFormatPr defaultRowHeight="13.8" x14ac:dyDescent="0.25"/>
  <cols>
    <col min="1" max="1" width="62.296875" bestFit="1" customWidth="1"/>
    <col min="19" max="19" width="54.69921875" bestFit="1" customWidth="1"/>
  </cols>
  <sheetData>
    <row r="1" spans="1:30" x14ac:dyDescent="0.25">
      <c r="A1" t="s">
        <v>2445</v>
      </c>
      <c r="B1" t="s">
        <v>2446</v>
      </c>
      <c r="C1" t="s">
        <v>2447</v>
      </c>
      <c r="D1" t="s">
        <v>2448</v>
      </c>
      <c r="E1" t="s">
        <v>2450</v>
      </c>
      <c r="F1" t="s">
        <v>2451</v>
      </c>
      <c r="G1" t="s">
        <v>2453</v>
      </c>
      <c r="H1" t="s">
        <v>2454</v>
      </c>
      <c r="I1" t="s">
        <v>2456</v>
      </c>
      <c r="J1" t="s">
        <v>2457</v>
      </c>
      <c r="K1" t="s">
        <v>2591</v>
      </c>
      <c r="L1" t="s">
        <v>2458</v>
      </c>
      <c r="M1" t="s">
        <v>2459</v>
      </c>
      <c r="N1" t="s">
        <v>2460</v>
      </c>
      <c r="O1" t="s">
        <v>2461</v>
      </c>
      <c r="P1" t="s">
        <v>2463</v>
      </c>
      <c r="Q1" t="s">
        <v>2464</v>
      </c>
      <c r="R1" t="s">
        <v>2465</v>
      </c>
      <c r="S1" t="s">
        <v>2466</v>
      </c>
      <c r="T1" t="s">
        <v>2467</v>
      </c>
      <c r="U1" t="s">
        <v>2468</v>
      </c>
      <c r="V1" t="s">
        <v>2469</v>
      </c>
      <c r="W1" t="s">
        <v>2470</v>
      </c>
      <c r="X1" t="s">
        <v>2471</v>
      </c>
      <c r="Y1" t="s">
        <v>2472</v>
      </c>
      <c r="Z1" t="s">
        <v>2592</v>
      </c>
      <c r="AA1" t="s">
        <v>2593</v>
      </c>
      <c r="AB1" t="s">
        <v>2594</v>
      </c>
      <c r="AC1" t="s">
        <v>2473</v>
      </c>
      <c r="AD1" t="s">
        <v>2595</v>
      </c>
    </row>
    <row r="2" spans="1:30" x14ac:dyDescent="0.25">
      <c r="A2" t="s">
        <v>2474</v>
      </c>
      <c r="B2" t="s">
        <v>2475</v>
      </c>
      <c r="C2" t="s">
        <v>2476</v>
      </c>
      <c r="D2" t="s">
        <v>2477</v>
      </c>
      <c r="E2" t="s">
        <v>2479</v>
      </c>
      <c r="F2" t="s">
        <v>2480</v>
      </c>
      <c r="G2" t="s">
        <v>2482</v>
      </c>
      <c r="H2" t="s">
        <v>2483</v>
      </c>
      <c r="I2" t="s">
        <v>2485</v>
      </c>
      <c r="J2" t="s">
        <v>2486</v>
      </c>
      <c r="K2" t="s">
        <v>2596</v>
      </c>
      <c r="L2" t="s">
        <v>2487</v>
      </c>
      <c r="M2" t="s">
        <v>2488</v>
      </c>
      <c r="N2" t="s">
        <v>2489</v>
      </c>
      <c r="O2" t="s">
        <v>2490</v>
      </c>
      <c r="P2" t="s">
        <v>2492</v>
      </c>
      <c r="Q2" t="s">
        <v>2493</v>
      </c>
      <c r="R2" t="s">
        <v>2494</v>
      </c>
      <c r="S2" t="s">
        <v>2495</v>
      </c>
      <c r="T2" t="s">
        <v>2496</v>
      </c>
      <c r="U2" t="s">
        <v>2497</v>
      </c>
      <c r="V2" t="s">
        <v>2498</v>
      </c>
      <c r="W2" t="s">
        <v>2499</v>
      </c>
      <c r="X2" t="s">
        <v>2500</v>
      </c>
      <c r="Y2" t="s">
        <v>2501</v>
      </c>
      <c r="Z2" t="s">
        <v>2597</v>
      </c>
      <c r="AA2" t="s">
        <v>2598</v>
      </c>
      <c r="AB2" t="s">
        <v>2599</v>
      </c>
      <c r="AC2" t="s">
        <v>2502</v>
      </c>
      <c r="AD2" t="s">
        <v>2600</v>
      </c>
    </row>
    <row r="3" spans="1:30" x14ac:dyDescent="0.25">
      <c r="A3" t="s">
        <v>2503</v>
      </c>
      <c r="B3">
        <v>155434075.19999999</v>
      </c>
      <c r="C3">
        <v>21058401.469999999</v>
      </c>
      <c r="D3">
        <v>40399234.630000003</v>
      </c>
      <c r="E3">
        <v>147209304.55000001</v>
      </c>
      <c r="F3">
        <v>90570499.739999995</v>
      </c>
      <c r="G3">
        <v>2573679.0499999998</v>
      </c>
      <c r="H3">
        <v>13793.5</v>
      </c>
      <c r="I3">
        <v>2216719.58</v>
      </c>
      <c r="J3">
        <v>-5432531.1100000003</v>
      </c>
      <c r="K3">
        <v>0</v>
      </c>
      <c r="L3">
        <v>5779208.4500000002</v>
      </c>
      <c r="M3">
        <v>-8418560.6899999995</v>
      </c>
      <c r="N3">
        <v>-87458208.680000007</v>
      </c>
      <c r="O3">
        <v>507605180.62</v>
      </c>
      <c r="P3">
        <v>74963377.909999996</v>
      </c>
      <c r="Q3">
        <v>1569565</v>
      </c>
      <c r="R3">
        <v>2446.56</v>
      </c>
      <c r="S3">
        <v>61975375.43</v>
      </c>
      <c r="T3">
        <v>8756683.4199999999</v>
      </c>
      <c r="U3">
        <v>79835805.049999997</v>
      </c>
      <c r="V3">
        <v>99644</v>
      </c>
      <c r="W3">
        <v>12160</v>
      </c>
      <c r="X3">
        <v>20436454.949999999</v>
      </c>
      <c r="Y3">
        <v>7769707.9800000004</v>
      </c>
      <c r="Z3">
        <v>189200</v>
      </c>
      <c r="AA3">
        <v>180148.74</v>
      </c>
      <c r="AB3">
        <v>14450.1</v>
      </c>
      <c r="AC3">
        <v>2889263.62</v>
      </c>
      <c r="AD3">
        <v>49754</v>
      </c>
    </row>
    <row r="4" spans="1:30" x14ac:dyDescent="0.25">
      <c r="A4" t="s">
        <v>15</v>
      </c>
      <c r="B4">
        <v>401018.59</v>
      </c>
      <c r="E4">
        <v>14215.27</v>
      </c>
      <c r="F4">
        <v>26235.18</v>
      </c>
      <c r="J4">
        <v>-7210710.4400000004</v>
      </c>
      <c r="M4">
        <v>2351172.4700000002</v>
      </c>
      <c r="N4">
        <v>-1003440.34</v>
      </c>
      <c r="O4">
        <v>3505016.69</v>
      </c>
      <c r="P4">
        <v>376544</v>
      </c>
      <c r="S4">
        <v>238014</v>
      </c>
      <c r="T4">
        <v>2477164.5</v>
      </c>
      <c r="U4">
        <v>278078.5</v>
      </c>
      <c r="Y4">
        <v>14213.34</v>
      </c>
    </row>
    <row r="10" spans="1:30" x14ac:dyDescent="0.25">
      <c r="A10" t="s">
        <v>2601</v>
      </c>
      <c r="B10">
        <v>452565.88</v>
      </c>
      <c r="C10">
        <v>23167</v>
      </c>
      <c r="D10">
        <v>698863.24</v>
      </c>
      <c r="E10">
        <v>92462</v>
      </c>
      <c r="F10">
        <v>1005936.98</v>
      </c>
      <c r="G10">
        <v>20000</v>
      </c>
      <c r="H10">
        <v>1456</v>
      </c>
      <c r="J10">
        <v>0</v>
      </c>
      <c r="N10">
        <v>448185.69</v>
      </c>
      <c r="O10">
        <v>1691218.36</v>
      </c>
      <c r="P10">
        <v>208434.85</v>
      </c>
      <c r="S10">
        <v>546660</v>
      </c>
      <c r="T10">
        <v>152672</v>
      </c>
      <c r="U10">
        <v>659481</v>
      </c>
      <c r="X10">
        <v>62681.72</v>
      </c>
      <c r="Y10">
        <v>59947.5</v>
      </c>
    </row>
    <row r="11" spans="1:30" x14ac:dyDescent="0.25">
      <c r="A11" t="s">
        <v>2602</v>
      </c>
      <c r="B11">
        <v>115226.11</v>
      </c>
      <c r="C11">
        <v>12438</v>
      </c>
      <c r="D11">
        <v>606692.12</v>
      </c>
      <c r="E11">
        <v>373336.26</v>
      </c>
      <c r="F11">
        <v>347668.14</v>
      </c>
      <c r="J11">
        <v>0</v>
      </c>
      <c r="N11">
        <v>4634.97</v>
      </c>
      <c r="O11">
        <v>1534772.11</v>
      </c>
      <c r="P11">
        <v>162098.39000000001</v>
      </c>
      <c r="S11">
        <v>589441.5</v>
      </c>
      <c r="T11">
        <v>2000</v>
      </c>
      <c r="U11">
        <v>674064.5</v>
      </c>
      <c r="X11">
        <v>151052.57999999999</v>
      </c>
      <c r="Y11">
        <v>17096.080000000002</v>
      </c>
    </row>
    <row r="12" spans="1:30" x14ac:dyDescent="0.25">
      <c r="A12" t="s">
        <v>2603</v>
      </c>
      <c r="B12">
        <v>1051326.33</v>
      </c>
      <c r="C12">
        <v>4500</v>
      </c>
      <c r="D12">
        <v>455319.46</v>
      </c>
      <c r="E12">
        <v>63434.91</v>
      </c>
      <c r="F12">
        <v>3392451.41</v>
      </c>
      <c r="G12">
        <v>10235</v>
      </c>
      <c r="J12">
        <v>0</v>
      </c>
      <c r="N12">
        <v>4132639.12</v>
      </c>
      <c r="O12">
        <v>1097038.29</v>
      </c>
      <c r="P12">
        <v>27640</v>
      </c>
      <c r="S12">
        <v>441407</v>
      </c>
      <c r="T12">
        <v>2672</v>
      </c>
      <c r="U12">
        <v>510501</v>
      </c>
      <c r="X12">
        <v>55434.58</v>
      </c>
      <c r="Y12">
        <v>152065.38</v>
      </c>
    </row>
    <row r="13" spans="1:30" x14ac:dyDescent="0.25">
      <c r="A13" t="s">
        <v>2604</v>
      </c>
      <c r="B13">
        <v>25200.78</v>
      </c>
      <c r="C13">
        <v>1499</v>
      </c>
      <c r="D13">
        <v>254096.56</v>
      </c>
      <c r="E13">
        <v>1847787.82</v>
      </c>
      <c r="F13">
        <v>243328.1</v>
      </c>
      <c r="G13">
        <v>1360</v>
      </c>
      <c r="J13">
        <v>0</v>
      </c>
      <c r="N13">
        <v>748932.78</v>
      </c>
      <c r="O13">
        <v>1718005.94</v>
      </c>
      <c r="P13">
        <v>67358.78</v>
      </c>
      <c r="S13">
        <v>412679</v>
      </c>
      <c r="U13">
        <v>492117</v>
      </c>
      <c r="X13">
        <v>58676.37</v>
      </c>
      <c r="Y13">
        <v>44643.28</v>
      </c>
    </row>
    <row r="14" spans="1:30" x14ac:dyDescent="0.25">
      <c r="A14" t="s">
        <v>2605</v>
      </c>
      <c r="B14">
        <v>235345.95</v>
      </c>
      <c r="C14">
        <v>8012.01</v>
      </c>
      <c r="D14">
        <v>637818.51</v>
      </c>
      <c r="E14">
        <v>1572970.63</v>
      </c>
      <c r="F14">
        <v>217366.65</v>
      </c>
      <c r="I14">
        <v>62009.2</v>
      </c>
      <c r="J14">
        <v>760</v>
      </c>
      <c r="L14">
        <v>0</v>
      </c>
      <c r="N14">
        <v>-1003058.05</v>
      </c>
      <c r="O14">
        <v>3950541.16</v>
      </c>
      <c r="P14">
        <v>211224.39</v>
      </c>
      <c r="R14">
        <v>0.08</v>
      </c>
      <c r="S14">
        <v>468568.5</v>
      </c>
      <c r="U14">
        <v>529989.5</v>
      </c>
      <c r="X14">
        <v>225844.78</v>
      </c>
      <c r="Y14">
        <v>8340.91</v>
      </c>
    </row>
    <row r="15" spans="1:30" x14ac:dyDescent="0.25">
      <c r="A15" t="s">
        <v>2606</v>
      </c>
      <c r="B15">
        <v>258141.1</v>
      </c>
      <c r="C15">
        <v>38143.75</v>
      </c>
      <c r="D15">
        <v>455398.8</v>
      </c>
      <c r="E15">
        <v>601137.21</v>
      </c>
      <c r="F15">
        <v>597409.05000000005</v>
      </c>
      <c r="J15">
        <v>0.11</v>
      </c>
      <c r="N15">
        <v>-523333.52</v>
      </c>
      <c r="O15">
        <v>2643840</v>
      </c>
      <c r="P15">
        <v>100637.3</v>
      </c>
      <c r="S15">
        <v>438900</v>
      </c>
      <c r="T15">
        <v>134200</v>
      </c>
      <c r="U15">
        <v>571463</v>
      </c>
      <c r="X15">
        <v>183974.81</v>
      </c>
      <c r="Y15">
        <v>77743.66</v>
      </c>
    </row>
    <row r="16" spans="1:30" x14ac:dyDescent="0.25">
      <c r="A16" t="s">
        <v>2607</v>
      </c>
      <c r="B16">
        <v>157660.87</v>
      </c>
      <c r="C16">
        <v>5001.8</v>
      </c>
      <c r="D16">
        <v>284195.55</v>
      </c>
      <c r="E16">
        <v>562842.43999999994</v>
      </c>
      <c r="F16">
        <v>215.98</v>
      </c>
      <c r="J16">
        <v>0</v>
      </c>
      <c r="N16">
        <v>-1356354.53</v>
      </c>
      <c r="O16">
        <v>2287723.02</v>
      </c>
      <c r="P16">
        <v>121315.09</v>
      </c>
      <c r="S16">
        <v>229850</v>
      </c>
      <c r="T16">
        <v>130000</v>
      </c>
      <c r="U16">
        <v>327433</v>
      </c>
      <c r="X16">
        <v>58909.97</v>
      </c>
      <c r="Y16">
        <v>17293.34</v>
      </c>
    </row>
    <row r="17" spans="1:29" x14ac:dyDescent="0.25">
      <c r="A17" t="s">
        <v>2608</v>
      </c>
      <c r="B17">
        <v>292186.65999999997</v>
      </c>
      <c r="C17">
        <v>9220.25</v>
      </c>
      <c r="D17">
        <v>600441.97</v>
      </c>
      <c r="E17">
        <v>691614.71999999997</v>
      </c>
      <c r="F17">
        <v>830514.59</v>
      </c>
      <c r="J17">
        <v>0</v>
      </c>
      <c r="N17">
        <v>2068567.9</v>
      </c>
      <c r="O17">
        <v>312292.87</v>
      </c>
      <c r="P17">
        <v>207465.33</v>
      </c>
      <c r="S17">
        <v>676526.5</v>
      </c>
      <c r="T17">
        <v>4000</v>
      </c>
      <c r="U17">
        <v>783942.5</v>
      </c>
      <c r="X17">
        <v>121706.36</v>
      </c>
      <c r="Y17">
        <v>33705.26</v>
      </c>
    </row>
    <row r="18" spans="1:29" x14ac:dyDescent="0.25">
      <c r="A18" t="s">
        <v>2609</v>
      </c>
      <c r="B18">
        <v>1124468.17</v>
      </c>
      <c r="C18">
        <v>8800</v>
      </c>
      <c r="D18">
        <v>393008.42</v>
      </c>
      <c r="E18">
        <v>1076021.18</v>
      </c>
      <c r="F18">
        <v>511806.82</v>
      </c>
      <c r="J18">
        <v>1370.06</v>
      </c>
      <c r="N18">
        <v>2828666.22</v>
      </c>
      <c r="O18">
        <v>928313.81</v>
      </c>
      <c r="P18">
        <v>70930</v>
      </c>
      <c r="S18">
        <v>587364.6</v>
      </c>
      <c r="T18">
        <v>2671</v>
      </c>
      <c r="U18">
        <v>734886.6</v>
      </c>
      <c r="X18">
        <v>139040.01</v>
      </c>
      <c r="Y18">
        <v>35228.28</v>
      </c>
    </row>
    <row r="19" spans="1:29" x14ac:dyDescent="0.25">
      <c r="A19" t="s">
        <v>2610</v>
      </c>
      <c r="B19">
        <v>1139364.9099999999</v>
      </c>
      <c r="C19">
        <v>62470</v>
      </c>
      <c r="D19">
        <v>519756.98</v>
      </c>
      <c r="E19">
        <v>272770.18</v>
      </c>
      <c r="F19">
        <v>463887</v>
      </c>
      <c r="G19">
        <v>2810</v>
      </c>
      <c r="J19">
        <v>0</v>
      </c>
      <c r="L19">
        <v>217250</v>
      </c>
      <c r="N19">
        <v>1346474.75</v>
      </c>
      <c r="O19">
        <v>955989.15</v>
      </c>
      <c r="P19">
        <v>203204.23</v>
      </c>
      <c r="S19">
        <v>563297</v>
      </c>
      <c r="U19">
        <v>667501</v>
      </c>
      <c r="X19">
        <v>93774.16</v>
      </c>
      <c r="Y19">
        <v>55447.8</v>
      </c>
    </row>
    <row r="20" spans="1:29" x14ac:dyDescent="0.25">
      <c r="A20" t="s">
        <v>2611</v>
      </c>
      <c r="B20">
        <v>173500.84</v>
      </c>
      <c r="C20">
        <v>9157.5</v>
      </c>
      <c r="D20">
        <v>342802.41</v>
      </c>
      <c r="E20">
        <v>664422.9</v>
      </c>
      <c r="F20">
        <v>208811.74</v>
      </c>
      <c r="G20">
        <v>6785</v>
      </c>
      <c r="J20">
        <v>0</v>
      </c>
      <c r="N20">
        <v>-105708.65</v>
      </c>
      <c r="O20">
        <v>1540469.93</v>
      </c>
      <c r="P20">
        <v>207303.15</v>
      </c>
      <c r="S20">
        <v>370323</v>
      </c>
      <c r="U20">
        <v>443571</v>
      </c>
      <c r="X20">
        <v>90459.94</v>
      </c>
      <c r="Y20">
        <v>32867.300000000003</v>
      </c>
    </row>
    <row r="21" spans="1:29" x14ac:dyDescent="0.25">
      <c r="A21" t="s">
        <v>2612</v>
      </c>
      <c r="B21">
        <v>1347182.4</v>
      </c>
      <c r="C21">
        <v>6772</v>
      </c>
      <c r="D21">
        <v>408792.16</v>
      </c>
      <c r="E21">
        <v>380772.23</v>
      </c>
      <c r="F21">
        <v>251736.68</v>
      </c>
      <c r="J21">
        <v>0</v>
      </c>
      <c r="N21">
        <v>132231.01999999999</v>
      </c>
      <c r="O21">
        <v>2399548.4500000002</v>
      </c>
      <c r="P21">
        <v>109619.11</v>
      </c>
      <c r="S21">
        <v>895102.1</v>
      </c>
      <c r="T21">
        <v>18080</v>
      </c>
      <c r="U21">
        <v>1073541.1000000001</v>
      </c>
      <c r="X21">
        <v>166760.17000000001</v>
      </c>
      <c r="Y21">
        <v>15384.5</v>
      </c>
      <c r="AC21">
        <v>700</v>
      </c>
    </row>
    <row r="22" spans="1:29" x14ac:dyDescent="0.25">
      <c r="A22" t="s">
        <v>2613</v>
      </c>
      <c r="B22">
        <v>281073.24</v>
      </c>
      <c r="C22">
        <v>51000</v>
      </c>
      <c r="D22">
        <v>539553.6</v>
      </c>
      <c r="E22">
        <v>305612.48</v>
      </c>
      <c r="F22">
        <v>1142450.44</v>
      </c>
      <c r="J22">
        <v>0</v>
      </c>
      <c r="N22">
        <v>-1350863.04</v>
      </c>
      <c r="O22">
        <v>3847094.62</v>
      </c>
      <c r="P22">
        <v>169684.3</v>
      </c>
      <c r="S22">
        <v>759929.5</v>
      </c>
      <c r="T22">
        <v>1765</v>
      </c>
      <c r="U22">
        <v>924428.5</v>
      </c>
      <c r="X22">
        <v>133542.09</v>
      </c>
      <c r="Y22">
        <v>40895.480000000003</v>
      </c>
    </row>
    <row r="23" spans="1:29" x14ac:dyDescent="0.25">
      <c r="A23" t="s">
        <v>2614</v>
      </c>
      <c r="B23">
        <v>612659.92000000004</v>
      </c>
      <c r="C23">
        <v>46595</v>
      </c>
      <c r="D23">
        <v>1107205.92</v>
      </c>
      <c r="E23">
        <v>4</v>
      </c>
      <c r="F23">
        <v>628609.78</v>
      </c>
      <c r="G23">
        <v>14000</v>
      </c>
      <c r="J23">
        <v>0</v>
      </c>
      <c r="N23">
        <v>-327686.31</v>
      </c>
      <c r="O23">
        <v>2781867.7</v>
      </c>
      <c r="P23">
        <v>289158.61</v>
      </c>
      <c r="S23">
        <v>935702</v>
      </c>
      <c r="U23">
        <v>1052618</v>
      </c>
      <c r="X23">
        <v>173444.4</v>
      </c>
      <c r="Y23">
        <v>46720.46</v>
      </c>
    </row>
    <row r="24" spans="1:29" x14ac:dyDescent="0.25">
      <c r="A24" t="s">
        <v>2615</v>
      </c>
      <c r="B24">
        <v>501471.34</v>
      </c>
      <c r="C24">
        <v>11506.7</v>
      </c>
      <c r="D24">
        <v>572306.80000000005</v>
      </c>
      <c r="E24">
        <v>415620.18</v>
      </c>
      <c r="F24">
        <v>332037.89</v>
      </c>
      <c r="G24">
        <v>0</v>
      </c>
      <c r="J24">
        <v>0</v>
      </c>
      <c r="N24">
        <v>-211842.09</v>
      </c>
      <c r="O24">
        <v>1887309.56</v>
      </c>
      <c r="P24">
        <v>135854.15</v>
      </c>
      <c r="S24">
        <v>754532.5</v>
      </c>
      <c r="U24">
        <v>798177.5</v>
      </c>
      <c r="X24">
        <v>35785.31</v>
      </c>
      <c r="Y24">
        <v>29912.76</v>
      </c>
    </row>
    <row r="25" spans="1:29" x14ac:dyDescent="0.25">
      <c r="A25" t="s">
        <v>2616</v>
      </c>
      <c r="B25">
        <v>682281.06</v>
      </c>
      <c r="C25">
        <v>38507.5</v>
      </c>
      <c r="D25">
        <v>453850.09</v>
      </c>
      <c r="E25">
        <v>929727.6</v>
      </c>
      <c r="F25">
        <v>201824.02</v>
      </c>
      <c r="J25">
        <v>0</v>
      </c>
      <c r="N25">
        <v>71983.820000000007</v>
      </c>
      <c r="O25">
        <v>2302867.0299999998</v>
      </c>
      <c r="P25">
        <v>161840.84</v>
      </c>
      <c r="S25">
        <v>373968.1</v>
      </c>
      <c r="U25">
        <v>421137.1</v>
      </c>
      <c r="X25">
        <v>132452.6</v>
      </c>
      <c r="Y25">
        <v>42429.82</v>
      </c>
    </row>
    <row r="26" spans="1:29" x14ac:dyDescent="0.25">
      <c r="A26" t="s">
        <v>2617</v>
      </c>
      <c r="B26">
        <v>209735.23</v>
      </c>
      <c r="C26">
        <v>4533.7</v>
      </c>
      <c r="D26">
        <v>269328.37</v>
      </c>
      <c r="E26">
        <v>190597</v>
      </c>
      <c r="F26">
        <v>465839.43</v>
      </c>
      <c r="J26">
        <v>0</v>
      </c>
      <c r="N26">
        <v>-594163.61</v>
      </c>
      <c r="O26">
        <v>1722667.58</v>
      </c>
      <c r="P26">
        <v>60323.9</v>
      </c>
      <c r="S26">
        <v>372907.22</v>
      </c>
      <c r="T26">
        <v>150000</v>
      </c>
      <c r="U26">
        <v>485921.22</v>
      </c>
      <c r="X26">
        <v>143221.4</v>
      </c>
      <c r="Y26">
        <v>9108.74</v>
      </c>
    </row>
    <row r="27" spans="1:29" x14ac:dyDescent="0.25">
      <c r="A27" t="s">
        <v>2618</v>
      </c>
      <c r="B27">
        <v>568241.18000000005</v>
      </c>
      <c r="C27">
        <v>32539.5</v>
      </c>
      <c r="D27">
        <v>395601.58</v>
      </c>
      <c r="E27">
        <v>149605.70000000001</v>
      </c>
      <c r="F27">
        <v>427557.22</v>
      </c>
      <c r="I27">
        <v>19587</v>
      </c>
      <c r="J27">
        <v>0</v>
      </c>
      <c r="N27">
        <v>-670065.26</v>
      </c>
      <c r="O27">
        <v>2074532.05</v>
      </c>
      <c r="P27">
        <v>83837.45</v>
      </c>
      <c r="S27">
        <v>574674.51</v>
      </c>
      <c r="T27">
        <v>1300</v>
      </c>
      <c r="U27">
        <v>614760.51</v>
      </c>
      <c r="X27">
        <v>80777.039999999994</v>
      </c>
      <c r="Y27">
        <v>28183.360000000001</v>
      </c>
    </row>
    <row r="28" spans="1:29" x14ac:dyDescent="0.25">
      <c r="A28" t="s">
        <v>2619</v>
      </c>
      <c r="B28">
        <v>68743.600000000006</v>
      </c>
      <c r="C28">
        <v>13606.59</v>
      </c>
      <c r="D28">
        <v>58238.99</v>
      </c>
      <c r="E28">
        <v>499277.74</v>
      </c>
      <c r="F28">
        <v>154861.51</v>
      </c>
      <c r="G28">
        <v>9150</v>
      </c>
      <c r="J28">
        <v>727</v>
      </c>
      <c r="N28">
        <v>-206494.73</v>
      </c>
      <c r="O28">
        <v>900591.29</v>
      </c>
      <c r="P28">
        <v>95924.42</v>
      </c>
      <c r="S28">
        <v>502778.6</v>
      </c>
      <c r="T28">
        <v>130520</v>
      </c>
      <c r="U28">
        <v>533518.6</v>
      </c>
      <c r="X28">
        <v>86197.41</v>
      </c>
      <c r="Y28">
        <v>34621.699999999997</v>
      </c>
    </row>
    <row r="29" spans="1:29" x14ac:dyDescent="0.25">
      <c r="A29" t="s">
        <v>2620</v>
      </c>
      <c r="B29">
        <v>179297.29</v>
      </c>
      <c r="C29">
        <v>18129.099999999999</v>
      </c>
      <c r="D29">
        <v>334941.90999999997</v>
      </c>
      <c r="E29">
        <v>439260.85</v>
      </c>
      <c r="F29">
        <v>667020.39</v>
      </c>
      <c r="G29">
        <v>6300</v>
      </c>
      <c r="J29">
        <v>0</v>
      </c>
      <c r="N29">
        <v>-981134.26</v>
      </c>
      <c r="O29">
        <v>2673935.1</v>
      </c>
      <c r="P29">
        <v>207306.26</v>
      </c>
      <c r="S29">
        <v>387215</v>
      </c>
      <c r="T29">
        <v>23250</v>
      </c>
      <c r="U29">
        <v>479941</v>
      </c>
      <c r="X29">
        <v>125699.73</v>
      </c>
      <c r="Y29">
        <v>73898.080000000002</v>
      </c>
    </row>
    <row r="30" spans="1:29" x14ac:dyDescent="0.25">
      <c r="A30" t="s">
        <v>2621</v>
      </c>
      <c r="B30">
        <v>1443586.95</v>
      </c>
      <c r="C30">
        <v>12400</v>
      </c>
      <c r="D30">
        <v>380543.23</v>
      </c>
      <c r="E30">
        <v>465374.04</v>
      </c>
      <c r="F30">
        <v>916742.75</v>
      </c>
      <c r="G30">
        <v>3520</v>
      </c>
      <c r="J30">
        <v>0</v>
      </c>
      <c r="N30">
        <v>1319902.47</v>
      </c>
      <c r="O30">
        <v>1942985.43</v>
      </c>
      <c r="P30">
        <v>149297.51999999999</v>
      </c>
      <c r="S30">
        <v>257253</v>
      </c>
      <c r="T30">
        <v>2500</v>
      </c>
      <c r="U30">
        <v>278767</v>
      </c>
      <c r="X30">
        <v>118019.83</v>
      </c>
      <c r="Y30">
        <v>49066.080000000002</v>
      </c>
    </row>
    <row r="31" spans="1:29" x14ac:dyDescent="0.25">
      <c r="A31" t="s">
        <v>2622</v>
      </c>
      <c r="B31">
        <v>398471.95</v>
      </c>
      <c r="C31">
        <v>815</v>
      </c>
      <c r="D31">
        <v>265101.88</v>
      </c>
      <c r="E31">
        <v>75872.850000000006</v>
      </c>
      <c r="F31">
        <v>222136.52</v>
      </c>
      <c r="I31">
        <v>11000</v>
      </c>
      <c r="J31">
        <v>0</v>
      </c>
      <c r="N31">
        <v>-1281555.05</v>
      </c>
      <c r="O31">
        <v>2306439.37</v>
      </c>
      <c r="P31">
        <v>28028.5</v>
      </c>
      <c r="S31">
        <v>389647.8</v>
      </c>
      <c r="U31">
        <v>424374.8</v>
      </c>
      <c r="X31">
        <v>76241.539999999994</v>
      </c>
      <c r="Y31">
        <v>6359.58</v>
      </c>
    </row>
    <row r="32" spans="1:29" x14ac:dyDescent="0.25">
      <c r="A32" t="s">
        <v>2623</v>
      </c>
      <c r="B32">
        <v>608201.74</v>
      </c>
      <c r="C32">
        <v>12969.87</v>
      </c>
      <c r="D32">
        <v>223801.02</v>
      </c>
      <c r="E32">
        <v>265046.21999999997</v>
      </c>
      <c r="F32">
        <v>364860.05</v>
      </c>
      <c r="J32">
        <v>0</v>
      </c>
      <c r="N32">
        <v>1832.45</v>
      </c>
      <c r="O32">
        <v>1600056.47</v>
      </c>
      <c r="P32">
        <v>137519.91</v>
      </c>
      <c r="S32">
        <v>383420.1</v>
      </c>
      <c r="T32">
        <v>8031</v>
      </c>
      <c r="U32">
        <v>441704.1</v>
      </c>
      <c r="X32">
        <v>161182.78</v>
      </c>
      <c r="Y32">
        <v>29522.84</v>
      </c>
    </row>
    <row r="33" spans="1:29" x14ac:dyDescent="0.25">
      <c r="A33" t="s">
        <v>2780</v>
      </c>
      <c r="B33">
        <v>309280.76</v>
      </c>
      <c r="C33">
        <v>54143.5</v>
      </c>
      <c r="D33">
        <v>595675.59</v>
      </c>
      <c r="E33">
        <v>3</v>
      </c>
      <c r="F33">
        <v>547203.81999999995</v>
      </c>
      <c r="G33">
        <v>6000</v>
      </c>
      <c r="J33">
        <v>0</v>
      </c>
      <c r="N33">
        <v>-1625234.34</v>
      </c>
      <c r="O33">
        <v>2970314.75</v>
      </c>
      <c r="P33">
        <v>309143.55</v>
      </c>
      <c r="Q33">
        <v>99770</v>
      </c>
      <c r="R33">
        <v>0.3</v>
      </c>
      <c r="S33">
        <v>448592</v>
      </c>
      <c r="T33">
        <v>1100</v>
      </c>
      <c r="U33">
        <v>553753</v>
      </c>
      <c r="X33">
        <v>117011.95</v>
      </c>
      <c r="Y33">
        <v>29132.94</v>
      </c>
    </row>
    <row r="34" spans="1:29" x14ac:dyDescent="0.25">
      <c r="A34" t="s">
        <v>2781</v>
      </c>
      <c r="B34">
        <v>231264.54</v>
      </c>
      <c r="C34">
        <v>119806</v>
      </c>
      <c r="D34">
        <v>430689.08</v>
      </c>
      <c r="E34">
        <v>1096267.25</v>
      </c>
      <c r="F34">
        <v>720826.4</v>
      </c>
      <c r="J34">
        <v>0</v>
      </c>
      <c r="N34">
        <v>-461589.05</v>
      </c>
      <c r="O34">
        <v>3203233.17</v>
      </c>
      <c r="P34">
        <v>222231.36</v>
      </c>
      <c r="Q34">
        <v>22325</v>
      </c>
      <c r="S34">
        <v>278535</v>
      </c>
      <c r="T34">
        <v>6172</v>
      </c>
      <c r="U34">
        <v>446569</v>
      </c>
      <c r="X34">
        <v>180604.57</v>
      </c>
      <c r="Y34">
        <v>39539.14</v>
      </c>
    </row>
    <row r="35" spans="1:29" x14ac:dyDescent="0.25">
      <c r="A35" t="s">
        <v>2782</v>
      </c>
      <c r="B35">
        <v>182780.69</v>
      </c>
      <c r="C35">
        <v>6662.5</v>
      </c>
      <c r="D35">
        <v>247004.16</v>
      </c>
      <c r="E35">
        <v>31823.53</v>
      </c>
      <c r="F35">
        <v>48058.73</v>
      </c>
      <c r="I35">
        <v>15346</v>
      </c>
      <c r="J35">
        <v>0</v>
      </c>
      <c r="N35">
        <v>-1527996.15</v>
      </c>
      <c r="O35">
        <v>2001291.5</v>
      </c>
      <c r="P35">
        <v>91533.79</v>
      </c>
      <c r="S35">
        <v>398708.5</v>
      </c>
      <c r="U35">
        <v>408405.5</v>
      </c>
      <c r="X35">
        <v>30897.27</v>
      </c>
      <c r="Y35">
        <v>14217.24</v>
      </c>
    </row>
    <row r="36" spans="1:29" x14ac:dyDescent="0.25">
      <c r="A36" t="s">
        <v>2809</v>
      </c>
      <c r="B36">
        <v>261887.04</v>
      </c>
      <c r="C36">
        <v>56678.49</v>
      </c>
      <c r="D36">
        <v>311433.7</v>
      </c>
      <c r="E36">
        <v>1404462.32</v>
      </c>
      <c r="F36">
        <v>590853.47</v>
      </c>
      <c r="G36">
        <v>7000</v>
      </c>
      <c r="J36">
        <v>192.71</v>
      </c>
      <c r="N36">
        <v>-1097843.95</v>
      </c>
      <c r="O36">
        <v>3800882.66</v>
      </c>
      <c r="P36">
        <v>22425.5</v>
      </c>
      <c r="S36">
        <v>158440</v>
      </c>
      <c r="U36">
        <v>205480</v>
      </c>
      <c r="X36">
        <v>92576.77</v>
      </c>
      <c r="Y36">
        <v>46980.2</v>
      </c>
    </row>
    <row r="37" spans="1:29" x14ac:dyDescent="0.25">
      <c r="A37" t="s">
        <v>2624</v>
      </c>
      <c r="B37">
        <v>1137874.3400000001</v>
      </c>
      <c r="C37">
        <v>21565</v>
      </c>
      <c r="D37">
        <v>80371.78</v>
      </c>
      <c r="E37">
        <v>642132.71</v>
      </c>
      <c r="F37">
        <v>777208.38</v>
      </c>
      <c r="G37">
        <v>3700</v>
      </c>
      <c r="J37">
        <v>1139.25</v>
      </c>
      <c r="L37">
        <v>267185</v>
      </c>
      <c r="N37">
        <v>43396.29</v>
      </c>
      <c r="O37">
        <v>2024806.3999999999</v>
      </c>
      <c r="P37">
        <v>632996.66</v>
      </c>
      <c r="S37">
        <v>243838</v>
      </c>
      <c r="T37">
        <v>5836.8</v>
      </c>
      <c r="U37">
        <v>310716</v>
      </c>
      <c r="X37">
        <v>166628.45000000001</v>
      </c>
      <c r="Y37">
        <v>49356.74</v>
      </c>
      <c r="AC37">
        <v>9595</v>
      </c>
    </row>
    <row r="38" spans="1:29" x14ac:dyDescent="0.25">
      <c r="A38" t="s">
        <v>2625</v>
      </c>
      <c r="B38">
        <v>1920579.17</v>
      </c>
      <c r="C38">
        <v>27758.1</v>
      </c>
      <c r="D38">
        <v>54860.13</v>
      </c>
      <c r="E38">
        <v>205385.13</v>
      </c>
      <c r="F38">
        <v>412686.72</v>
      </c>
      <c r="G38">
        <v>5000</v>
      </c>
      <c r="I38">
        <v>119680</v>
      </c>
      <c r="J38">
        <v>1611.01</v>
      </c>
      <c r="N38">
        <v>-639967</v>
      </c>
      <c r="O38">
        <v>2381908.6800000002</v>
      </c>
      <c r="P38">
        <v>774727.79</v>
      </c>
      <c r="Q38">
        <v>75800</v>
      </c>
      <c r="S38">
        <v>288190</v>
      </c>
      <c r="T38">
        <v>12673.95</v>
      </c>
      <c r="U38">
        <v>404698</v>
      </c>
      <c r="X38">
        <v>124337.53</v>
      </c>
      <c r="Y38">
        <v>28266.880000000001</v>
      </c>
      <c r="AC38">
        <v>6671.31</v>
      </c>
    </row>
    <row r="39" spans="1:29" x14ac:dyDescent="0.25">
      <c r="A39" t="s">
        <v>2626</v>
      </c>
      <c r="B39">
        <v>1083172.8600000001</v>
      </c>
      <c r="C39">
        <v>18500</v>
      </c>
      <c r="D39">
        <v>105819.6</v>
      </c>
      <c r="E39">
        <v>780103.2</v>
      </c>
      <c r="F39">
        <v>303809.87</v>
      </c>
      <c r="G39">
        <v>0</v>
      </c>
      <c r="J39">
        <v>1063.26</v>
      </c>
      <c r="N39">
        <v>-863313.53</v>
      </c>
      <c r="O39">
        <v>2692203.68</v>
      </c>
      <c r="P39">
        <v>837546.81</v>
      </c>
      <c r="S39">
        <v>492639</v>
      </c>
      <c r="T39">
        <v>9500</v>
      </c>
      <c r="U39">
        <v>610251</v>
      </c>
      <c r="X39">
        <v>167078.25</v>
      </c>
      <c r="Y39">
        <v>31226.99</v>
      </c>
      <c r="AC39">
        <v>43431.05</v>
      </c>
    </row>
    <row r="40" spans="1:29" x14ac:dyDescent="0.25">
      <c r="A40" t="s">
        <v>2627</v>
      </c>
      <c r="B40">
        <v>917950.87</v>
      </c>
      <c r="C40">
        <v>16900.3</v>
      </c>
      <c r="D40">
        <v>118118.9</v>
      </c>
      <c r="E40">
        <v>146745.13</v>
      </c>
      <c r="F40">
        <v>91792.53</v>
      </c>
      <c r="G40">
        <v>3730</v>
      </c>
      <c r="J40">
        <v>718</v>
      </c>
      <c r="L40">
        <v>36000</v>
      </c>
      <c r="N40">
        <v>485704.14</v>
      </c>
      <c r="O40">
        <v>288756.2</v>
      </c>
      <c r="P40">
        <v>708574.75</v>
      </c>
      <c r="S40">
        <v>258657</v>
      </c>
      <c r="T40">
        <v>7306.37</v>
      </c>
      <c r="U40">
        <v>407171</v>
      </c>
      <c r="V40">
        <v>640</v>
      </c>
      <c r="W40">
        <v>4000</v>
      </c>
      <c r="X40">
        <v>41981.02</v>
      </c>
      <c r="Y40">
        <v>30204.28</v>
      </c>
      <c r="AC40">
        <v>12628.5</v>
      </c>
    </row>
    <row r="41" spans="1:29" x14ac:dyDescent="0.25">
      <c r="A41" t="s">
        <v>2628</v>
      </c>
      <c r="B41">
        <v>1691692.1</v>
      </c>
      <c r="C41">
        <v>22865.5</v>
      </c>
      <c r="D41">
        <v>182355.46</v>
      </c>
      <c r="E41">
        <v>467273.41</v>
      </c>
      <c r="F41">
        <v>148233</v>
      </c>
      <c r="G41">
        <v>5150</v>
      </c>
      <c r="J41">
        <v>1071.51</v>
      </c>
      <c r="N41">
        <v>-1565386.45</v>
      </c>
      <c r="O41">
        <v>3281518.85</v>
      </c>
      <c r="P41">
        <v>1161936.5900000001</v>
      </c>
      <c r="S41">
        <v>491015</v>
      </c>
      <c r="T41">
        <v>34904.74</v>
      </c>
      <c r="U41">
        <v>711105</v>
      </c>
      <c r="X41">
        <v>123722.64</v>
      </c>
      <c r="Y41">
        <v>26336.57</v>
      </c>
      <c r="AA41">
        <v>7275</v>
      </c>
      <c r="AC41">
        <v>5662</v>
      </c>
    </row>
    <row r="42" spans="1:29" x14ac:dyDescent="0.25">
      <c r="A42" t="s">
        <v>2629</v>
      </c>
      <c r="B42">
        <v>1583708.48</v>
      </c>
      <c r="C42">
        <v>1702</v>
      </c>
      <c r="D42">
        <v>164387.66</v>
      </c>
      <c r="E42">
        <v>303582.55</v>
      </c>
      <c r="F42">
        <v>747069.5</v>
      </c>
      <c r="G42">
        <v>8000</v>
      </c>
      <c r="J42">
        <v>714.1</v>
      </c>
      <c r="L42">
        <v>172555</v>
      </c>
      <c r="N42">
        <v>-1357268.99</v>
      </c>
      <c r="O42">
        <v>3750097.45</v>
      </c>
      <c r="P42">
        <v>694040.19</v>
      </c>
      <c r="S42">
        <v>434987</v>
      </c>
      <c r="T42">
        <v>52468.08</v>
      </c>
      <c r="U42">
        <v>562409</v>
      </c>
      <c r="X42">
        <v>277802.63</v>
      </c>
      <c r="Y42">
        <v>56324.56</v>
      </c>
      <c r="AC42">
        <v>25862.75</v>
      </c>
    </row>
    <row r="43" spans="1:29" x14ac:dyDescent="0.25">
      <c r="A43" t="s">
        <v>2630</v>
      </c>
      <c r="B43">
        <v>641196.77</v>
      </c>
      <c r="C43">
        <v>1950.41</v>
      </c>
      <c r="D43">
        <v>116465.3</v>
      </c>
      <c r="E43">
        <v>292646.15999999997</v>
      </c>
      <c r="F43">
        <v>754962.33</v>
      </c>
      <c r="G43">
        <v>14000</v>
      </c>
      <c r="H43">
        <v>0</v>
      </c>
      <c r="J43">
        <v>0</v>
      </c>
      <c r="N43">
        <v>-454706.51</v>
      </c>
      <c r="O43">
        <v>1851653.95</v>
      </c>
      <c r="P43">
        <v>647606.11</v>
      </c>
      <c r="S43">
        <v>139615</v>
      </c>
      <c r="T43">
        <v>16435.68</v>
      </c>
      <c r="U43">
        <v>256361</v>
      </c>
      <c r="X43">
        <v>77862.899999999994</v>
      </c>
      <c r="Y43">
        <v>44413.47</v>
      </c>
      <c r="AC43">
        <v>17401.080000000002</v>
      </c>
    </row>
    <row r="44" spans="1:29" x14ac:dyDescent="0.25">
      <c r="A44" t="s">
        <v>2783</v>
      </c>
      <c r="B44">
        <v>760730.43</v>
      </c>
      <c r="C44">
        <v>6093.48</v>
      </c>
      <c r="D44">
        <v>65510.8</v>
      </c>
      <c r="E44">
        <v>132957.85999999999</v>
      </c>
      <c r="F44">
        <v>510575.03</v>
      </c>
      <c r="G44">
        <v>4000</v>
      </c>
      <c r="J44">
        <v>3695</v>
      </c>
      <c r="L44">
        <v>195420</v>
      </c>
      <c r="N44">
        <v>-1066447.33</v>
      </c>
      <c r="O44">
        <v>1865771.67</v>
      </c>
      <c r="P44">
        <v>764843.73</v>
      </c>
      <c r="S44">
        <v>325259</v>
      </c>
      <c r="T44">
        <v>32602.74</v>
      </c>
      <c r="U44">
        <v>456742</v>
      </c>
      <c r="X44">
        <v>118200.85</v>
      </c>
      <c r="Y44">
        <v>38832.33</v>
      </c>
      <c r="AC44">
        <v>12327.03</v>
      </c>
    </row>
    <row r="45" spans="1:29" x14ac:dyDescent="0.25">
      <c r="A45" t="s">
        <v>2784</v>
      </c>
      <c r="B45">
        <v>546122.69999999995</v>
      </c>
      <c r="C45">
        <v>0</v>
      </c>
      <c r="D45">
        <v>67599.42</v>
      </c>
      <c r="E45">
        <v>483993.75</v>
      </c>
      <c r="F45">
        <v>210156.29</v>
      </c>
      <c r="G45">
        <v>2832</v>
      </c>
      <c r="J45">
        <v>0</v>
      </c>
      <c r="N45">
        <v>26967.49</v>
      </c>
      <c r="O45">
        <v>1234901.48</v>
      </c>
      <c r="P45">
        <v>107877.39</v>
      </c>
      <c r="S45">
        <v>170317</v>
      </c>
      <c r="T45">
        <v>1500</v>
      </c>
      <c r="U45">
        <v>204362</v>
      </c>
      <c r="X45">
        <v>20715.080000000002</v>
      </c>
      <c r="Y45">
        <v>11949.42</v>
      </c>
      <c r="AC45">
        <v>3021</v>
      </c>
    </row>
    <row r="46" spans="1:29" x14ac:dyDescent="0.25">
      <c r="A46" t="s">
        <v>2802</v>
      </c>
      <c r="B46">
        <v>1231298.8899999999</v>
      </c>
      <c r="C46">
        <v>5400</v>
      </c>
      <c r="D46">
        <v>73189.2</v>
      </c>
      <c r="E46">
        <v>857876.63</v>
      </c>
      <c r="F46">
        <v>353885.57</v>
      </c>
      <c r="G46">
        <v>2700</v>
      </c>
      <c r="J46">
        <v>0</v>
      </c>
      <c r="L46">
        <v>439824</v>
      </c>
      <c r="N46">
        <v>-424636.11</v>
      </c>
      <c r="O46">
        <v>2300894.7000000002</v>
      </c>
      <c r="P46">
        <v>473525.01</v>
      </c>
      <c r="S46">
        <v>235687</v>
      </c>
      <c r="T46">
        <v>6121.92</v>
      </c>
      <c r="U46">
        <v>338861.5</v>
      </c>
      <c r="X46">
        <v>94497.45</v>
      </c>
      <c r="Y46">
        <v>43941.279999999999</v>
      </c>
      <c r="AC46">
        <v>11077</v>
      </c>
    </row>
    <row r="47" spans="1:29" x14ac:dyDescent="0.25">
      <c r="A47" t="s">
        <v>2810</v>
      </c>
      <c r="B47">
        <v>1695606.68</v>
      </c>
      <c r="C47">
        <v>786.5</v>
      </c>
      <c r="D47">
        <v>123914.3</v>
      </c>
      <c r="E47">
        <v>3778610.45</v>
      </c>
      <c r="F47">
        <v>339955.81</v>
      </c>
      <c r="G47">
        <v>4000</v>
      </c>
      <c r="J47">
        <v>2094.11</v>
      </c>
      <c r="N47">
        <v>1326778.8799999999</v>
      </c>
      <c r="O47">
        <v>4006426</v>
      </c>
      <c r="P47">
        <v>797570.56000000006</v>
      </c>
      <c r="S47">
        <v>279693.5</v>
      </c>
      <c r="T47">
        <v>3000</v>
      </c>
      <c r="U47">
        <v>395991.5</v>
      </c>
      <c r="X47">
        <v>45885.46</v>
      </c>
      <c r="Y47">
        <v>53599.519999999997</v>
      </c>
      <c r="AC47">
        <v>15352</v>
      </c>
    </row>
    <row r="48" spans="1:29" x14ac:dyDescent="0.25">
      <c r="A48" t="s">
        <v>2631</v>
      </c>
      <c r="B48">
        <v>322284.27</v>
      </c>
      <c r="C48">
        <v>201358.56</v>
      </c>
      <c r="D48">
        <v>136809.51</v>
      </c>
      <c r="E48">
        <v>192639.77</v>
      </c>
      <c r="F48">
        <v>198079.62</v>
      </c>
      <c r="G48">
        <v>32000</v>
      </c>
      <c r="J48">
        <v>0</v>
      </c>
      <c r="N48">
        <v>-1090013.69</v>
      </c>
      <c r="O48">
        <v>1877057.75</v>
      </c>
      <c r="P48">
        <v>362569.24</v>
      </c>
      <c r="S48">
        <v>309078</v>
      </c>
      <c r="U48">
        <v>340834</v>
      </c>
      <c r="X48">
        <v>51386.47</v>
      </c>
      <c r="Y48">
        <v>25049.1</v>
      </c>
    </row>
    <row r="49" spans="1:30" x14ac:dyDescent="0.25">
      <c r="A49" t="s">
        <v>2632</v>
      </c>
      <c r="B49">
        <v>421292.11</v>
      </c>
      <c r="C49">
        <v>15954.5</v>
      </c>
      <c r="D49">
        <v>36942.720000000001</v>
      </c>
      <c r="E49">
        <v>465732.6</v>
      </c>
      <c r="F49">
        <v>200673.08</v>
      </c>
      <c r="G49">
        <v>105300</v>
      </c>
      <c r="I49">
        <v>6500</v>
      </c>
      <c r="J49">
        <v>0</v>
      </c>
      <c r="N49">
        <v>-1800136.91</v>
      </c>
      <c r="O49">
        <v>2506199.65</v>
      </c>
      <c r="P49">
        <v>431513.86</v>
      </c>
      <c r="S49">
        <v>460484</v>
      </c>
      <c r="T49">
        <v>-28120</v>
      </c>
      <c r="U49">
        <v>516650</v>
      </c>
      <c r="X49">
        <v>46824.03</v>
      </c>
      <c r="Y49">
        <v>12418.84</v>
      </c>
      <c r="AC49">
        <v>2400</v>
      </c>
    </row>
    <row r="50" spans="1:30" x14ac:dyDescent="0.25">
      <c r="A50" t="s">
        <v>2633</v>
      </c>
      <c r="B50">
        <v>50012.84</v>
      </c>
      <c r="C50">
        <v>10381.5</v>
      </c>
      <c r="D50">
        <v>52525.74</v>
      </c>
      <c r="E50">
        <v>3</v>
      </c>
      <c r="F50">
        <v>77619.5</v>
      </c>
      <c r="G50">
        <v>2000</v>
      </c>
      <c r="J50">
        <v>894</v>
      </c>
      <c r="M50">
        <v>-238853.94</v>
      </c>
      <c r="N50">
        <v>-1611628.89</v>
      </c>
      <c r="O50">
        <v>1985151.03</v>
      </c>
      <c r="P50">
        <v>260299.13</v>
      </c>
      <c r="S50">
        <v>261142</v>
      </c>
      <c r="U50">
        <v>335304</v>
      </c>
      <c r="X50">
        <v>68602.05</v>
      </c>
      <c r="Y50">
        <v>10887.1</v>
      </c>
      <c r="AC50">
        <v>271.60000000000002</v>
      </c>
      <c r="AD50">
        <v>48000</v>
      </c>
    </row>
    <row r="51" spans="1:30" x14ac:dyDescent="0.25">
      <c r="A51" t="s">
        <v>2634</v>
      </c>
      <c r="B51">
        <v>251064.08</v>
      </c>
      <c r="C51">
        <v>98659.23</v>
      </c>
      <c r="D51">
        <v>131773.03</v>
      </c>
      <c r="E51">
        <v>755167.34</v>
      </c>
      <c r="F51">
        <v>146803.45000000001</v>
      </c>
      <c r="G51">
        <v>7000</v>
      </c>
      <c r="J51">
        <v>0</v>
      </c>
      <c r="N51">
        <v>-482443.54</v>
      </c>
      <c r="O51">
        <v>1821817.03</v>
      </c>
      <c r="P51">
        <v>225529.68</v>
      </c>
      <c r="R51">
        <v>54.79</v>
      </c>
      <c r="S51">
        <v>216807</v>
      </c>
      <c r="U51">
        <v>277919</v>
      </c>
      <c r="X51">
        <v>59840.66</v>
      </c>
      <c r="Y51">
        <v>44815.4</v>
      </c>
      <c r="AC51">
        <v>232.77</v>
      </c>
    </row>
    <row r="52" spans="1:30" x14ac:dyDescent="0.25">
      <c r="A52" t="s">
        <v>2635</v>
      </c>
      <c r="B52">
        <v>451652.29</v>
      </c>
      <c r="C52">
        <v>249077.07</v>
      </c>
      <c r="D52">
        <v>133477.68</v>
      </c>
      <c r="E52">
        <v>488592.15</v>
      </c>
      <c r="F52">
        <v>449364.35</v>
      </c>
      <c r="G52">
        <v>0</v>
      </c>
      <c r="J52">
        <v>1304</v>
      </c>
      <c r="N52">
        <v>436324.13</v>
      </c>
      <c r="O52">
        <v>1102265.42</v>
      </c>
      <c r="P52">
        <v>520459.36</v>
      </c>
      <c r="S52">
        <v>464529.5</v>
      </c>
      <c r="U52">
        <v>538367.5</v>
      </c>
      <c r="X52">
        <v>123800.37</v>
      </c>
      <c r="Y52">
        <v>21656</v>
      </c>
      <c r="AC52">
        <v>65</v>
      </c>
    </row>
    <row r="53" spans="1:30" x14ac:dyDescent="0.25">
      <c r="A53" t="s">
        <v>2636</v>
      </c>
      <c r="B53">
        <v>397921.17</v>
      </c>
      <c r="C53">
        <v>196568.2</v>
      </c>
      <c r="D53">
        <v>62364.35</v>
      </c>
      <c r="E53">
        <v>52949.58</v>
      </c>
      <c r="F53">
        <v>350784.45</v>
      </c>
      <c r="G53">
        <v>3300</v>
      </c>
      <c r="J53">
        <v>0</v>
      </c>
      <c r="M53">
        <v>-10797.58</v>
      </c>
      <c r="N53">
        <v>-1206434.8899999999</v>
      </c>
      <c r="O53">
        <v>2172216.88</v>
      </c>
      <c r="P53">
        <v>352649.16</v>
      </c>
      <c r="S53">
        <v>304104</v>
      </c>
      <c r="U53">
        <v>385144</v>
      </c>
      <c r="X53">
        <v>128181.63</v>
      </c>
      <c r="Y53">
        <v>16287.64</v>
      </c>
      <c r="AC53">
        <v>5676.55</v>
      </c>
    </row>
    <row r="54" spans="1:30" x14ac:dyDescent="0.25">
      <c r="A54" t="s">
        <v>2637</v>
      </c>
      <c r="B54">
        <v>373541.9</v>
      </c>
      <c r="C54">
        <v>99429.56</v>
      </c>
      <c r="D54">
        <v>87861.62</v>
      </c>
      <c r="E54">
        <v>1185292.32</v>
      </c>
      <c r="F54">
        <v>447036.46</v>
      </c>
      <c r="J54">
        <v>0</v>
      </c>
      <c r="N54">
        <v>31239.94</v>
      </c>
      <c r="O54">
        <v>1936400.69</v>
      </c>
      <c r="P54">
        <v>353794.74</v>
      </c>
      <c r="S54">
        <v>455860</v>
      </c>
      <c r="U54">
        <v>511304</v>
      </c>
      <c r="X54">
        <v>24227.1</v>
      </c>
      <c r="Y54">
        <v>25064.92</v>
      </c>
      <c r="AC54">
        <v>1887.49</v>
      </c>
    </row>
    <row r="55" spans="1:30" x14ac:dyDescent="0.25">
      <c r="A55" t="s">
        <v>2638</v>
      </c>
      <c r="B55">
        <v>623886.16</v>
      </c>
      <c r="C55">
        <v>130</v>
      </c>
      <c r="D55">
        <v>253739.89</v>
      </c>
      <c r="E55">
        <v>31319.200000000001</v>
      </c>
      <c r="F55">
        <v>312494.12</v>
      </c>
      <c r="G55">
        <v>2000</v>
      </c>
      <c r="J55">
        <v>1299</v>
      </c>
      <c r="M55">
        <v>316447.92</v>
      </c>
      <c r="N55">
        <v>-757560.43</v>
      </c>
      <c r="O55">
        <v>1262941.0900000001</v>
      </c>
      <c r="P55">
        <v>608596.21</v>
      </c>
      <c r="S55">
        <v>609511</v>
      </c>
      <c r="U55">
        <v>721143</v>
      </c>
      <c r="X55">
        <v>60603.56</v>
      </c>
      <c r="Y55">
        <v>15852.14</v>
      </c>
      <c r="AC55">
        <v>2035.53</v>
      </c>
    </row>
    <row r="56" spans="1:30" x14ac:dyDescent="0.25">
      <c r="A56" t="s">
        <v>2785</v>
      </c>
      <c r="B56">
        <v>479956.67</v>
      </c>
      <c r="C56">
        <v>1635</v>
      </c>
      <c r="D56">
        <v>101849.46</v>
      </c>
      <c r="E56">
        <v>437559.15</v>
      </c>
      <c r="F56">
        <v>545107.56999999995</v>
      </c>
      <c r="G56">
        <v>10165</v>
      </c>
      <c r="J56">
        <v>0</v>
      </c>
      <c r="N56">
        <v>-744630.25</v>
      </c>
      <c r="O56">
        <v>2033596.36</v>
      </c>
      <c r="P56">
        <v>447688.48</v>
      </c>
      <c r="S56">
        <v>242960</v>
      </c>
      <c r="T56">
        <v>250120</v>
      </c>
      <c r="U56">
        <v>565098</v>
      </c>
      <c r="X56">
        <v>70152.11</v>
      </c>
      <c r="Y56">
        <v>20871.98</v>
      </c>
      <c r="AC56">
        <v>335.5</v>
      </c>
    </row>
    <row r="57" spans="1:30" x14ac:dyDescent="0.25">
      <c r="A57" t="s">
        <v>2786</v>
      </c>
      <c r="B57">
        <v>422550.91</v>
      </c>
      <c r="C57">
        <v>382234.39</v>
      </c>
      <c r="D57">
        <v>585889.56000000006</v>
      </c>
      <c r="E57">
        <v>394884.9</v>
      </c>
      <c r="F57">
        <v>-159750.18</v>
      </c>
      <c r="G57">
        <v>33220</v>
      </c>
      <c r="J57">
        <v>62642</v>
      </c>
      <c r="M57">
        <v>367602.08</v>
      </c>
      <c r="N57">
        <v>-1400951.92</v>
      </c>
      <c r="O57">
        <v>2378594.3199999998</v>
      </c>
      <c r="P57">
        <v>440278.66</v>
      </c>
      <c r="S57">
        <v>201565</v>
      </c>
      <c r="U57">
        <v>274285</v>
      </c>
      <c r="X57">
        <v>147567.44</v>
      </c>
      <c r="Y57">
        <v>24648.12</v>
      </c>
    </row>
    <row r="58" spans="1:30" x14ac:dyDescent="0.25">
      <c r="A58" t="s">
        <v>2787</v>
      </c>
      <c r="B58">
        <v>244260.92</v>
      </c>
      <c r="C58">
        <v>48605.51</v>
      </c>
      <c r="D58">
        <v>118694.57</v>
      </c>
      <c r="E58">
        <v>1636087.96</v>
      </c>
      <c r="F58">
        <v>366619.5</v>
      </c>
      <c r="G58">
        <v>3000</v>
      </c>
      <c r="H58">
        <v>0</v>
      </c>
      <c r="J58">
        <v>1512</v>
      </c>
      <c r="M58">
        <v>195407.87</v>
      </c>
      <c r="N58">
        <v>-217347.98</v>
      </c>
      <c r="O58">
        <v>2522084.4900000002</v>
      </c>
      <c r="P58">
        <v>132755.76</v>
      </c>
      <c r="S58">
        <v>204239.5</v>
      </c>
      <c r="U58">
        <v>266211.5</v>
      </c>
      <c r="X58">
        <v>93664.68</v>
      </c>
      <c r="Y58">
        <v>46930</v>
      </c>
      <c r="AC58">
        <v>1110</v>
      </c>
    </row>
    <row r="59" spans="1:30" x14ac:dyDescent="0.25">
      <c r="A59" t="s">
        <v>2639</v>
      </c>
      <c r="B59">
        <v>1866137.54</v>
      </c>
      <c r="C59">
        <v>26334</v>
      </c>
      <c r="D59">
        <v>75756</v>
      </c>
      <c r="E59">
        <v>434912.52</v>
      </c>
      <c r="F59">
        <v>471521.43</v>
      </c>
      <c r="G59">
        <v>3140</v>
      </c>
      <c r="J59">
        <v>1364.14</v>
      </c>
      <c r="N59">
        <v>359258.23</v>
      </c>
      <c r="O59">
        <v>2222830.41</v>
      </c>
      <c r="P59">
        <v>574878.81999999995</v>
      </c>
      <c r="S59">
        <v>289955</v>
      </c>
      <c r="T59">
        <v>3000</v>
      </c>
      <c r="U59">
        <v>407019</v>
      </c>
      <c r="X59">
        <v>106712.35</v>
      </c>
      <c r="Y59">
        <v>49519.26</v>
      </c>
    </row>
    <row r="60" spans="1:30" x14ac:dyDescent="0.25">
      <c r="A60" t="s">
        <v>2640</v>
      </c>
      <c r="B60">
        <v>3350216</v>
      </c>
      <c r="C60">
        <v>143470.48000000001</v>
      </c>
      <c r="D60">
        <v>109354.35</v>
      </c>
      <c r="E60">
        <v>2450016.2400000002</v>
      </c>
      <c r="F60">
        <v>1561438.36</v>
      </c>
      <c r="G60">
        <v>19400</v>
      </c>
      <c r="J60">
        <v>1643.22</v>
      </c>
      <c r="N60">
        <v>-569824.44999999995</v>
      </c>
      <c r="O60">
        <v>7696912.6699999999</v>
      </c>
      <c r="P60">
        <v>936658.66</v>
      </c>
      <c r="Q60">
        <v>2000</v>
      </c>
      <c r="S60">
        <v>655907</v>
      </c>
      <c r="T60">
        <v>14000</v>
      </c>
      <c r="U60">
        <v>791192</v>
      </c>
      <c r="X60">
        <v>296921.25</v>
      </c>
      <c r="Y60">
        <v>31330.400000000001</v>
      </c>
    </row>
    <row r="61" spans="1:30" x14ac:dyDescent="0.25">
      <c r="A61" t="s">
        <v>2641</v>
      </c>
      <c r="B61">
        <v>620198.28</v>
      </c>
      <c r="C61">
        <v>278332.81</v>
      </c>
      <c r="D61">
        <v>428059.25</v>
      </c>
      <c r="E61">
        <v>481432.6</v>
      </c>
      <c r="F61">
        <v>489778.33</v>
      </c>
      <c r="G61">
        <v>-1500</v>
      </c>
      <c r="J61">
        <v>2698.21</v>
      </c>
      <c r="N61">
        <v>-168493.13</v>
      </c>
      <c r="O61">
        <v>2278267.36</v>
      </c>
      <c r="P61">
        <v>498287.45</v>
      </c>
      <c r="Q61">
        <v>-57150</v>
      </c>
      <c r="S61">
        <v>383481</v>
      </c>
      <c r="T61">
        <v>3000</v>
      </c>
      <c r="U61">
        <v>454481</v>
      </c>
      <c r="X61">
        <v>137502.67000000001</v>
      </c>
      <c r="Y61">
        <v>29321.5</v>
      </c>
    </row>
    <row r="62" spans="1:30" x14ac:dyDescent="0.25">
      <c r="A62" t="s">
        <v>2642</v>
      </c>
      <c r="B62">
        <v>827610.77</v>
      </c>
      <c r="C62">
        <v>26990.880000000001</v>
      </c>
      <c r="D62">
        <v>83173.03</v>
      </c>
      <c r="E62">
        <v>16659.23</v>
      </c>
      <c r="F62">
        <v>124055.55</v>
      </c>
      <c r="G62">
        <v>4000</v>
      </c>
      <c r="J62">
        <v>587</v>
      </c>
      <c r="M62">
        <v>245436.01</v>
      </c>
      <c r="O62">
        <v>817347.69</v>
      </c>
      <c r="P62">
        <v>331629.13</v>
      </c>
      <c r="S62">
        <v>244588</v>
      </c>
      <c r="T62">
        <v>1500</v>
      </c>
      <c r="U62">
        <v>294271</v>
      </c>
      <c r="X62">
        <v>62683.75</v>
      </c>
      <c r="Y62">
        <v>32534.99</v>
      </c>
      <c r="AA62">
        <v>127020.15</v>
      </c>
    </row>
    <row r="63" spans="1:30" x14ac:dyDescent="0.25">
      <c r="A63" t="s">
        <v>2643</v>
      </c>
      <c r="B63">
        <v>1475513.35</v>
      </c>
      <c r="C63">
        <v>77349.05</v>
      </c>
      <c r="D63">
        <v>232595.87</v>
      </c>
      <c r="E63">
        <v>138340.98000000001</v>
      </c>
      <c r="F63">
        <v>572799.98</v>
      </c>
      <c r="G63">
        <v>4700</v>
      </c>
      <c r="J63">
        <v>2124.0100000000002</v>
      </c>
      <c r="N63">
        <v>1032254.21</v>
      </c>
      <c r="O63">
        <v>1211807.73</v>
      </c>
      <c r="P63">
        <v>512550.91</v>
      </c>
      <c r="S63">
        <v>243623</v>
      </c>
      <c r="T63">
        <v>3500</v>
      </c>
      <c r="U63">
        <v>334110</v>
      </c>
      <c r="X63">
        <v>141672.29999999999</v>
      </c>
      <c r="Y63">
        <v>22840.34</v>
      </c>
    </row>
    <row r="64" spans="1:30" x14ac:dyDescent="0.25">
      <c r="A64" t="s">
        <v>2645</v>
      </c>
      <c r="B64">
        <v>1098979</v>
      </c>
      <c r="C64">
        <v>25773.5</v>
      </c>
      <c r="D64">
        <v>203842.37</v>
      </c>
      <c r="E64">
        <v>358169.03</v>
      </c>
      <c r="F64">
        <v>344650</v>
      </c>
      <c r="G64">
        <v>1820</v>
      </c>
      <c r="J64">
        <v>83</v>
      </c>
      <c r="N64">
        <v>-719912.79</v>
      </c>
      <c r="O64">
        <v>2590732.39</v>
      </c>
      <c r="P64">
        <v>378706.8</v>
      </c>
      <c r="Q64">
        <v>75530</v>
      </c>
      <c r="S64">
        <v>569315</v>
      </c>
      <c r="T64">
        <v>9000</v>
      </c>
      <c r="U64">
        <v>660335</v>
      </c>
      <c r="X64">
        <v>176455.92</v>
      </c>
      <c r="Y64">
        <v>8290.06</v>
      </c>
    </row>
    <row r="65" spans="1:30" x14ac:dyDescent="0.25">
      <c r="A65" t="s">
        <v>2646</v>
      </c>
      <c r="B65">
        <v>1854923.26</v>
      </c>
      <c r="C65">
        <v>70291.8</v>
      </c>
      <c r="D65">
        <v>33441.800000000003</v>
      </c>
      <c r="E65">
        <v>914498.47</v>
      </c>
      <c r="F65">
        <v>384945.72</v>
      </c>
      <c r="G65">
        <v>3800.2</v>
      </c>
      <c r="J65">
        <v>620</v>
      </c>
      <c r="N65">
        <v>772067.79</v>
      </c>
      <c r="O65">
        <v>2642678.98</v>
      </c>
      <c r="P65">
        <v>46609.36</v>
      </c>
      <c r="S65">
        <v>311884</v>
      </c>
      <c r="T65">
        <v>6000</v>
      </c>
      <c r="U65">
        <v>368064</v>
      </c>
      <c r="X65">
        <v>73289.070000000007</v>
      </c>
      <c r="Y65">
        <v>53739.07</v>
      </c>
      <c r="AA65">
        <v>13804.62</v>
      </c>
    </row>
    <row r="66" spans="1:30" x14ac:dyDescent="0.25">
      <c r="A66" t="s">
        <v>2649</v>
      </c>
      <c r="B66">
        <v>946341.37</v>
      </c>
      <c r="C66">
        <v>21960.25</v>
      </c>
      <c r="D66">
        <v>91968.19</v>
      </c>
      <c r="E66">
        <v>703743</v>
      </c>
      <c r="F66">
        <v>371917.16</v>
      </c>
      <c r="G66">
        <v>4000</v>
      </c>
      <c r="J66">
        <v>993</v>
      </c>
      <c r="N66">
        <v>430042.58</v>
      </c>
      <c r="O66">
        <v>1743741.15</v>
      </c>
      <c r="P66">
        <v>219006.04</v>
      </c>
      <c r="S66">
        <v>320514</v>
      </c>
      <c r="T66">
        <v>3000</v>
      </c>
      <c r="U66">
        <v>408547.65</v>
      </c>
      <c r="X66">
        <v>133543.88</v>
      </c>
      <c r="Y66">
        <v>19442</v>
      </c>
      <c r="AA66">
        <v>8447.5</v>
      </c>
    </row>
    <row r="67" spans="1:30" x14ac:dyDescent="0.25">
      <c r="A67" t="s">
        <v>2650</v>
      </c>
      <c r="B67">
        <v>947273.89</v>
      </c>
      <c r="C67">
        <v>24795.34</v>
      </c>
      <c r="D67">
        <v>162860.87</v>
      </c>
      <c r="E67">
        <v>824591.01</v>
      </c>
      <c r="F67">
        <v>583324.99</v>
      </c>
      <c r="G67">
        <v>19800</v>
      </c>
      <c r="J67">
        <v>5080.6400000000003</v>
      </c>
      <c r="N67">
        <v>-1367534.18</v>
      </c>
      <c r="O67">
        <v>3470807.24</v>
      </c>
      <c r="P67">
        <v>572359.42000000004</v>
      </c>
      <c r="S67">
        <v>200860</v>
      </c>
      <c r="U67">
        <v>270994</v>
      </c>
      <c r="X67">
        <v>89467.89</v>
      </c>
      <c r="Y67">
        <v>11642</v>
      </c>
    </row>
    <row r="68" spans="1:30" x14ac:dyDescent="0.25">
      <c r="A68" t="s">
        <v>2651</v>
      </c>
      <c r="B68">
        <v>248213.05</v>
      </c>
      <c r="C68">
        <v>47618.84</v>
      </c>
      <c r="D68">
        <v>31108.560000000001</v>
      </c>
      <c r="E68">
        <v>153046.07999999999</v>
      </c>
      <c r="F68">
        <v>614258.84</v>
      </c>
      <c r="G68">
        <v>4500</v>
      </c>
      <c r="J68">
        <v>862</v>
      </c>
      <c r="N68">
        <v>-126342.28</v>
      </c>
      <c r="O68">
        <v>1201384.94</v>
      </c>
      <c r="P68">
        <v>168718.44</v>
      </c>
      <c r="S68">
        <v>242460</v>
      </c>
      <c r="T68">
        <v>3000</v>
      </c>
      <c r="U68">
        <v>316161</v>
      </c>
      <c r="X68">
        <v>56279.8</v>
      </c>
      <c r="Y68">
        <v>10709.8</v>
      </c>
    </row>
    <row r="69" spans="1:30" x14ac:dyDescent="0.25">
      <c r="A69" t="s">
        <v>2653</v>
      </c>
      <c r="B69">
        <v>422346.66</v>
      </c>
      <c r="C69">
        <v>90603.520000000004</v>
      </c>
      <c r="D69">
        <v>168563.68</v>
      </c>
      <c r="E69">
        <v>340812.4</v>
      </c>
      <c r="F69">
        <v>323515.92</v>
      </c>
      <c r="G69">
        <v>4000</v>
      </c>
      <c r="J69">
        <v>650.46</v>
      </c>
      <c r="N69">
        <v>317774.59999999998</v>
      </c>
      <c r="O69">
        <v>934454.85</v>
      </c>
      <c r="P69">
        <v>211174.12</v>
      </c>
      <c r="Q69">
        <v>-65180</v>
      </c>
      <c r="S69">
        <v>479720</v>
      </c>
      <c r="T69">
        <v>115600</v>
      </c>
      <c r="U69">
        <v>547210</v>
      </c>
      <c r="X69">
        <v>113334.95</v>
      </c>
      <c r="Y69">
        <v>2106.9</v>
      </c>
    </row>
    <row r="70" spans="1:30" x14ac:dyDescent="0.25">
      <c r="A70" t="s">
        <v>2654</v>
      </c>
      <c r="B70">
        <v>654571.75</v>
      </c>
      <c r="C70">
        <v>24897.53</v>
      </c>
      <c r="D70">
        <v>82195.31</v>
      </c>
      <c r="E70">
        <v>149185.46</v>
      </c>
      <c r="F70">
        <v>277879.90000000002</v>
      </c>
      <c r="G70">
        <v>4500</v>
      </c>
      <c r="J70">
        <v>0</v>
      </c>
      <c r="N70">
        <v>-739998.45</v>
      </c>
      <c r="O70">
        <v>1881601.57</v>
      </c>
      <c r="P70">
        <v>222174.42</v>
      </c>
      <c r="S70">
        <v>271656</v>
      </c>
      <c r="T70">
        <v>5000</v>
      </c>
      <c r="U70">
        <v>320630</v>
      </c>
      <c r="X70">
        <v>81766.03</v>
      </c>
      <c r="Y70">
        <v>36032.559999999998</v>
      </c>
    </row>
    <row r="71" spans="1:30" x14ac:dyDescent="0.25">
      <c r="A71" t="s">
        <v>2655</v>
      </c>
      <c r="B71">
        <v>600227.30000000005</v>
      </c>
      <c r="C71">
        <v>28104.75</v>
      </c>
      <c r="D71">
        <v>71881.83</v>
      </c>
      <c r="E71">
        <v>311704.08</v>
      </c>
      <c r="F71">
        <v>765567.24</v>
      </c>
      <c r="G71">
        <v>5450</v>
      </c>
      <c r="J71">
        <v>319.89999999999998</v>
      </c>
      <c r="N71">
        <v>-900628.38</v>
      </c>
      <c r="O71">
        <v>2618687.59</v>
      </c>
      <c r="P71">
        <v>247434.67</v>
      </c>
      <c r="S71">
        <v>172810</v>
      </c>
      <c r="U71">
        <v>214228</v>
      </c>
      <c r="X71">
        <v>90955.86</v>
      </c>
      <c r="Y71">
        <v>43834.07</v>
      </c>
    </row>
    <row r="72" spans="1:30" x14ac:dyDescent="0.25">
      <c r="A72" t="s">
        <v>2656</v>
      </c>
      <c r="B72">
        <v>509624.8</v>
      </c>
      <c r="C72">
        <v>395216.49</v>
      </c>
      <c r="D72">
        <v>36781.35</v>
      </c>
      <c r="E72">
        <v>22245.7</v>
      </c>
      <c r="F72">
        <v>831215.91</v>
      </c>
      <c r="G72">
        <v>92900</v>
      </c>
      <c r="J72">
        <v>687.92</v>
      </c>
      <c r="N72">
        <v>-531088.15</v>
      </c>
      <c r="O72">
        <v>2255161.35</v>
      </c>
      <c r="P72">
        <v>152494.28</v>
      </c>
      <c r="S72">
        <v>240629</v>
      </c>
      <c r="T72">
        <v>42000</v>
      </c>
      <c r="U72">
        <v>270746</v>
      </c>
      <c r="X72">
        <v>147168.20000000001</v>
      </c>
      <c r="Y72">
        <v>39203.68</v>
      </c>
    </row>
    <row r="73" spans="1:30" x14ac:dyDescent="0.25">
      <c r="A73" t="s">
        <v>2657</v>
      </c>
      <c r="B73">
        <v>478927.44</v>
      </c>
      <c r="C73">
        <v>734016.59</v>
      </c>
      <c r="D73">
        <v>44342.97</v>
      </c>
      <c r="E73">
        <v>518264.72</v>
      </c>
      <c r="F73">
        <v>204086.18</v>
      </c>
      <c r="G73">
        <v>4000</v>
      </c>
      <c r="J73">
        <v>1626.44</v>
      </c>
      <c r="N73">
        <v>-389558.16</v>
      </c>
      <c r="O73">
        <v>2065017.96</v>
      </c>
      <c r="P73">
        <v>527580.57999999996</v>
      </c>
      <c r="S73">
        <v>162750</v>
      </c>
      <c r="U73">
        <v>231085</v>
      </c>
      <c r="X73">
        <v>139166.01999999999</v>
      </c>
      <c r="Y73">
        <v>11480.82</v>
      </c>
    </row>
    <row r="74" spans="1:30" x14ac:dyDescent="0.25">
      <c r="A74" t="s">
        <v>2658</v>
      </c>
      <c r="B74">
        <v>897265.14</v>
      </c>
      <c r="C74">
        <v>91030.42</v>
      </c>
      <c r="D74">
        <v>270478.88</v>
      </c>
      <c r="E74">
        <v>340797.48</v>
      </c>
      <c r="F74">
        <v>342619.49</v>
      </c>
      <c r="G74">
        <v>4500</v>
      </c>
      <c r="J74">
        <v>1364</v>
      </c>
      <c r="N74">
        <v>-366556.1</v>
      </c>
      <c r="O74">
        <v>2127187.88</v>
      </c>
      <c r="P74">
        <v>529736.11</v>
      </c>
      <c r="Q74">
        <v>-50800</v>
      </c>
      <c r="S74">
        <v>218712</v>
      </c>
      <c r="U74">
        <v>340600</v>
      </c>
      <c r="X74">
        <v>114514.96</v>
      </c>
      <c r="Y74">
        <v>37094.239999999998</v>
      </c>
    </row>
    <row r="75" spans="1:30" x14ac:dyDescent="0.25">
      <c r="A75" t="s">
        <v>2803</v>
      </c>
      <c r="B75">
        <v>1003291.6</v>
      </c>
      <c r="C75">
        <v>337677.25</v>
      </c>
      <c r="D75">
        <v>88615.3</v>
      </c>
      <c r="E75">
        <v>612115.09</v>
      </c>
      <c r="F75">
        <v>606930.98</v>
      </c>
      <c r="G75">
        <v>6730</v>
      </c>
      <c r="J75">
        <v>2375.04</v>
      </c>
      <c r="N75">
        <v>-954807.39</v>
      </c>
      <c r="O75">
        <v>3692657.78</v>
      </c>
      <c r="P75">
        <v>206104.32000000001</v>
      </c>
      <c r="S75">
        <v>342091.5</v>
      </c>
      <c r="U75">
        <v>401461.5</v>
      </c>
      <c r="X75">
        <v>178779.8</v>
      </c>
      <c r="Y75">
        <v>65259.56</v>
      </c>
    </row>
    <row r="76" spans="1:30" x14ac:dyDescent="0.25">
      <c r="A76" t="s">
        <v>2659</v>
      </c>
      <c r="B76">
        <v>825993.98</v>
      </c>
      <c r="C76">
        <v>19360</v>
      </c>
      <c r="D76">
        <v>19500.689999999999</v>
      </c>
      <c r="E76">
        <v>2254077.5299999998</v>
      </c>
      <c r="F76">
        <v>231963.96</v>
      </c>
      <c r="G76">
        <v>0</v>
      </c>
      <c r="J76">
        <v>0</v>
      </c>
      <c r="N76">
        <v>638295.48</v>
      </c>
      <c r="O76">
        <v>2241713.0099999998</v>
      </c>
      <c r="P76">
        <v>934431.45</v>
      </c>
      <c r="T76">
        <v>109022</v>
      </c>
      <c r="U76">
        <v>292547</v>
      </c>
      <c r="X76">
        <v>185812.24</v>
      </c>
      <c r="Y76">
        <v>41571.22</v>
      </c>
    </row>
    <row r="77" spans="1:30" x14ac:dyDescent="0.25">
      <c r="A77" t="s">
        <v>2660</v>
      </c>
      <c r="B77">
        <v>1013487.12</v>
      </c>
      <c r="C77">
        <v>143799</v>
      </c>
      <c r="D77">
        <v>66701.679999999993</v>
      </c>
      <c r="E77">
        <v>569295.25</v>
      </c>
      <c r="F77">
        <v>312882.13</v>
      </c>
      <c r="G77">
        <v>0</v>
      </c>
      <c r="I77">
        <v>78200</v>
      </c>
      <c r="J77">
        <v>32643.63</v>
      </c>
      <c r="L77">
        <v>444</v>
      </c>
      <c r="N77">
        <v>-682607.68</v>
      </c>
      <c r="O77">
        <v>1881918.88</v>
      </c>
      <c r="P77">
        <v>1230521.1100000001</v>
      </c>
      <c r="S77">
        <v>322658</v>
      </c>
      <c r="T77">
        <v>3000</v>
      </c>
      <c r="U77">
        <v>394606</v>
      </c>
      <c r="X77">
        <v>113422.02</v>
      </c>
      <c r="Y77">
        <v>22566.04</v>
      </c>
      <c r="Z77">
        <v>139200</v>
      </c>
    </row>
    <row r="78" spans="1:30" x14ac:dyDescent="0.25">
      <c r="A78" t="s">
        <v>2661</v>
      </c>
      <c r="B78">
        <v>676911</v>
      </c>
      <c r="C78">
        <v>49981.75</v>
      </c>
      <c r="D78">
        <v>350863.8</v>
      </c>
      <c r="E78">
        <v>466065.42</v>
      </c>
      <c r="F78">
        <v>1134832.25</v>
      </c>
      <c r="G78">
        <v>5007.43</v>
      </c>
      <c r="I78">
        <v>523985</v>
      </c>
      <c r="J78">
        <v>-2144.73</v>
      </c>
      <c r="L78">
        <v>5000</v>
      </c>
      <c r="N78">
        <v>-453550.69</v>
      </c>
      <c r="O78">
        <v>1941230.36</v>
      </c>
      <c r="P78">
        <v>916352.59</v>
      </c>
      <c r="S78">
        <v>106086</v>
      </c>
      <c r="T78">
        <v>33600</v>
      </c>
      <c r="U78">
        <v>236359</v>
      </c>
      <c r="X78">
        <v>74449.710000000006</v>
      </c>
      <c r="Y78">
        <v>31432.68</v>
      </c>
      <c r="AC78">
        <v>34780</v>
      </c>
    </row>
    <row r="79" spans="1:30" x14ac:dyDescent="0.25">
      <c r="A79" t="s">
        <v>2662</v>
      </c>
      <c r="B79">
        <v>969485.62</v>
      </c>
      <c r="C79">
        <v>66949.75</v>
      </c>
      <c r="D79">
        <v>594762.9</v>
      </c>
      <c r="E79">
        <v>214917.4</v>
      </c>
      <c r="F79">
        <v>289489.36</v>
      </c>
      <c r="G79">
        <v>416126.42</v>
      </c>
      <c r="J79">
        <v>891.92</v>
      </c>
      <c r="L79">
        <v>5000</v>
      </c>
      <c r="N79">
        <v>-1230372.18</v>
      </c>
      <c r="O79">
        <v>1940061.77</v>
      </c>
      <c r="P79">
        <v>1236651.08</v>
      </c>
      <c r="S79">
        <v>144991</v>
      </c>
      <c r="T79">
        <v>74200</v>
      </c>
      <c r="U79">
        <v>299775</v>
      </c>
      <c r="V79">
        <v>600</v>
      </c>
      <c r="X79">
        <v>66850.39</v>
      </c>
      <c r="Y79">
        <v>10512.88</v>
      </c>
      <c r="AD79">
        <v>1754</v>
      </c>
    </row>
    <row r="80" spans="1:30" x14ac:dyDescent="0.25">
      <c r="A80" t="s">
        <v>2663</v>
      </c>
      <c r="B80">
        <v>578730.43000000005</v>
      </c>
      <c r="C80">
        <v>49469.5</v>
      </c>
      <c r="D80">
        <v>30012.85</v>
      </c>
      <c r="E80">
        <v>358002</v>
      </c>
      <c r="F80">
        <v>366804.41</v>
      </c>
      <c r="G80">
        <v>0</v>
      </c>
      <c r="J80">
        <v>1934.58</v>
      </c>
      <c r="N80">
        <v>-1317799.92</v>
      </c>
      <c r="O80">
        <v>2076384.94</v>
      </c>
      <c r="P80">
        <v>819115.97</v>
      </c>
      <c r="S80">
        <v>180621</v>
      </c>
      <c r="T80">
        <v>15750</v>
      </c>
      <c r="U80">
        <v>241998</v>
      </c>
      <c r="X80">
        <v>182177.68</v>
      </c>
      <c r="Y80">
        <v>22000</v>
      </c>
    </row>
    <row r="81" spans="1:29" x14ac:dyDescent="0.25">
      <c r="A81" t="s">
        <v>2664</v>
      </c>
      <c r="B81">
        <v>573466.88</v>
      </c>
      <c r="C81">
        <v>0</v>
      </c>
      <c r="D81">
        <v>183543.88</v>
      </c>
      <c r="E81">
        <v>-201533.14</v>
      </c>
      <c r="F81">
        <v>-4745.22</v>
      </c>
      <c r="G81">
        <v>114270</v>
      </c>
      <c r="I81">
        <v>70000</v>
      </c>
      <c r="J81">
        <v>2382</v>
      </c>
      <c r="L81">
        <v>10000</v>
      </c>
      <c r="N81">
        <v>-1996079.47</v>
      </c>
      <c r="O81">
        <v>1879892.65</v>
      </c>
      <c r="P81">
        <v>765501.26</v>
      </c>
      <c r="S81">
        <v>95834</v>
      </c>
      <c r="U81">
        <v>159033</v>
      </c>
      <c r="X81">
        <v>121821.53</v>
      </c>
      <c r="Y81">
        <v>41119.96</v>
      </c>
    </row>
    <row r="82" spans="1:29" x14ac:dyDescent="0.25">
      <c r="A82" t="s">
        <v>2665</v>
      </c>
      <c r="B82">
        <v>832122.76</v>
      </c>
      <c r="C82">
        <v>19492.45</v>
      </c>
      <c r="D82">
        <v>52016.73</v>
      </c>
      <c r="E82">
        <v>154657.17000000001</v>
      </c>
      <c r="F82">
        <v>404308.82</v>
      </c>
      <c r="G82">
        <v>-1500</v>
      </c>
      <c r="H82">
        <v>-20621</v>
      </c>
      <c r="I82">
        <v>196645</v>
      </c>
      <c r="J82">
        <v>3274.21</v>
      </c>
      <c r="N82">
        <v>-1497565.63</v>
      </c>
      <c r="O82">
        <v>1840507.51</v>
      </c>
      <c r="P82">
        <v>771247.83</v>
      </c>
      <c r="S82">
        <v>189180</v>
      </c>
      <c r="T82">
        <v>368800</v>
      </c>
      <c r="U82">
        <v>257720</v>
      </c>
      <c r="X82">
        <v>55100.6</v>
      </c>
      <c r="Y82">
        <v>16882.34</v>
      </c>
    </row>
    <row r="83" spans="1:29" x14ac:dyDescent="0.25">
      <c r="A83" t="s">
        <v>2666</v>
      </c>
      <c r="B83">
        <v>311957.52</v>
      </c>
      <c r="C83">
        <v>44078</v>
      </c>
      <c r="D83">
        <v>106322.38</v>
      </c>
      <c r="E83">
        <v>688857.44</v>
      </c>
      <c r="F83">
        <v>25566.59</v>
      </c>
      <c r="G83">
        <v>0</v>
      </c>
      <c r="H83">
        <v>3784</v>
      </c>
      <c r="J83">
        <v>-1640</v>
      </c>
      <c r="N83">
        <v>-1791643.52</v>
      </c>
      <c r="O83">
        <v>2651073.88</v>
      </c>
      <c r="P83">
        <v>582273.49</v>
      </c>
      <c r="S83">
        <v>144710</v>
      </c>
      <c r="T83">
        <v>32800</v>
      </c>
      <c r="U83">
        <v>261516</v>
      </c>
      <c r="X83">
        <v>152100</v>
      </c>
      <c r="Y83">
        <v>11518.12</v>
      </c>
    </row>
    <row r="84" spans="1:29" x14ac:dyDescent="0.25">
      <c r="A84" t="s">
        <v>2788</v>
      </c>
      <c r="B84">
        <v>918394.79</v>
      </c>
      <c r="C84">
        <v>37615.379999999997</v>
      </c>
      <c r="D84">
        <v>17699.84</v>
      </c>
      <c r="E84">
        <v>166350.54999999999</v>
      </c>
      <c r="F84">
        <v>29532.68</v>
      </c>
      <c r="G84">
        <v>2000</v>
      </c>
      <c r="I84">
        <v>42500</v>
      </c>
      <c r="J84">
        <v>0</v>
      </c>
      <c r="L84">
        <v>15000</v>
      </c>
      <c r="N84">
        <v>-2955638.86</v>
      </c>
      <c r="O84">
        <v>3200752.69</v>
      </c>
      <c r="P84">
        <v>982089.42</v>
      </c>
      <c r="S84">
        <v>134020</v>
      </c>
      <c r="T84">
        <v>36000</v>
      </c>
      <c r="U84">
        <v>171188</v>
      </c>
      <c r="X84">
        <v>43428.77</v>
      </c>
      <c r="Y84">
        <v>47408.06</v>
      </c>
    </row>
    <row r="85" spans="1:29" x14ac:dyDescent="0.25">
      <c r="A85" t="s">
        <v>2667</v>
      </c>
      <c r="B85">
        <v>969568.18</v>
      </c>
      <c r="C85">
        <v>25531.3</v>
      </c>
      <c r="D85">
        <v>57455.06</v>
      </c>
      <c r="E85">
        <v>-37751.86</v>
      </c>
      <c r="F85">
        <v>629407.6</v>
      </c>
      <c r="G85">
        <v>1930</v>
      </c>
      <c r="J85">
        <v>29.44</v>
      </c>
      <c r="L85">
        <v>189452</v>
      </c>
      <c r="N85">
        <v>541143.31000000006</v>
      </c>
      <c r="O85">
        <v>1037408.38</v>
      </c>
      <c r="P85">
        <v>86978.19</v>
      </c>
      <c r="S85">
        <v>251986</v>
      </c>
      <c r="T85">
        <v>350</v>
      </c>
      <c r="U85">
        <v>309202</v>
      </c>
      <c r="X85">
        <v>56512.36</v>
      </c>
      <c r="Y85">
        <v>59116.24</v>
      </c>
      <c r="AC85">
        <v>15636.75</v>
      </c>
    </row>
    <row r="86" spans="1:29" x14ac:dyDescent="0.25">
      <c r="A86" t="s">
        <v>2668</v>
      </c>
      <c r="B86">
        <v>2821840.22</v>
      </c>
      <c r="C86">
        <v>79891</v>
      </c>
      <c r="D86">
        <v>80607.64</v>
      </c>
      <c r="E86">
        <v>1355199.16</v>
      </c>
      <c r="F86">
        <v>1158230.69</v>
      </c>
      <c r="G86">
        <v>3000</v>
      </c>
      <c r="J86">
        <v>269874.73</v>
      </c>
      <c r="N86">
        <v>1618347.02</v>
      </c>
      <c r="O86">
        <v>3848145.72</v>
      </c>
      <c r="P86">
        <v>222445.37</v>
      </c>
      <c r="Q86">
        <v>112335</v>
      </c>
      <c r="S86">
        <v>463489</v>
      </c>
      <c r="T86">
        <v>12254</v>
      </c>
      <c r="U86">
        <v>626971</v>
      </c>
      <c r="V86">
        <v>3000</v>
      </c>
      <c r="X86">
        <v>207527.7</v>
      </c>
      <c r="Y86">
        <v>95256.43</v>
      </c>
      <c r="AC86">
        <v>79722</v>
      </c>
    </row>
    <row r="87" spans="1:29" x14ac:dyDescent="0.25">
      <c r="A87" t="s">
        <v>2669</v>
      </c>
      <c r="B87">
        <v>1580223.24</v>
      </c>
      <c r="C87">
        <v>26000</v>
      </c>
      <c r="D87">
        <v>44906.73</v>
      </c>
      <c r="E87">
        <v>1373709</v>
      </c>
      <c r="F87">
        <v>524301.14</v>
      </c>
      <c r="G87">
        <v>4700</v>
      </c>
      <c r="J87">
        <v>5799.91</v>
      </c>
      <c r="L87">
        <v>228307.35</v>
      </c>
      <c r="N87">
        <v>1066541.31</v>
      </c>
      <c r="O87">
        <v>2477300.52</v>
      </c>
      <c r="P87">
        <v>119454.91</v>
      </c>
      <c r="S87">
        <v>460029.5</v>
      </c>
      <c r="T87">
        <v>19500</v>
      </c>
      <c r="U87">
        <v>594272.5</v>
      </c>
      <c r="X87">
        <v>153209.75</v>
      </c>
      <c r="Y87">
        <v>56706.94</v>
      </c>
      <c r="AC87">
        <v>34828.5</v>
      </c>
    </row>
    <row r="88" spans="1:29" x14ac:dyDescent="0.25">
      <c r="A88" t="s">
        <v>2670</v>
      </c>
      <c r="B88">
        <v>1942630.06</v>
      </c>
      <c r="C88">
        <v>148307.45000000001</v>
      </c>
      <c r="D88">
        <v>111647.85</v>
      </c>
      <c r="E88">
        <v>813842.51</v>
      </c>
      <c r="F88">
        <v>348180.87</v>
      </c>
      <c r="G88">
        <v>3900</v>
      </c>
      <c r="J88">
        <v>6740</v>
      </c>
      <c r="L88">
        <v>216568.8</v>
      </c>
      <c r="M88">
        <v>736.99</v>
      </c>
      <c r="N88">
        <v>1654107.65</v>
      </c>
      <c r="O88">
        <v>1598720.9</v>
      </c>
      <c r="P88">
        <v>130620.73</v>
      </c>
      <c r="Q88">
        <v>113000</v>
      </c>
      <c r="S88">
        <v>296125</v>
      </c>
      <c r="T88">
        <v>7000</v>
      </c>
      <c r="U88">
        <v>375016</v>
      </c>
      <c r="X88">
        <v>188799.24</v>
      </c>
      <c r="Y88">
        <v>42543.040000000001</v>
      </c>
      <c r="AC88">
        <v>12848.05</v>
      </c>
    </row>
    <row r="89" spans="1:29" x14ac:dyDescent="0.25">
      <c r="A89" t="s">
        <v>2671</v>
      </c>
      <c r="B89">
        <v>1262523.8400000001</v>
      </c>
      <c r="C89">
        <v>32998</v>
      </c>
      <c r="D89">
        <v>126882.67</v>
      </c>
      <c r="E89">
        <v>802577.24</v>
      </c>
      <c r="F89">
        <v>349740.33</v>
      </c>
      <c r="G89">
        <v>3390</v>
      </c>
      <c r="J89">
        <v>22.44</v>
      </c>
      <c r="L89">
        <v>111983</v>
      </c>
      <c r="N89">
        <v>904300.33</v>
      </c>
      <c r="O89">
        <v>1677376.63</v>
      </c>
      <c r="P89">
        <v>114357.99</v>
      </c>
      <c r="S89">
        <v>222062.2</v>
      </c>
      <c r="U89">
        <v>307048.2</v>
      </c>
      <c r="X89">
        <v>77722.81</v>
      </c>
      <c r="Y89">
        <v>47902</v>
      </c>
      <c r="AC89">
        <v>8097.5</v>
      </c>
    </row>
    <row r="90" spans="1:29" x14ac:dyDescent="0.25">
      <c r="A90" t="s">
        <v>2672</v>
      </c>
      <c r="B90">
        <v>2152222.0499999998</v>
      </c>
      <c r="C90">
        <v>179137.35</v>
      </c>
      <c r="D90">
        <v>218406.91</v>
      </c>
      <c r="E90">
        <v>591168.36</v>
      </c>
      <c r="F90">
        <v>591881.9</v>
      </c>
      <c r="G90">
        <v>0</v>
      </c>
      <c r="J90">
        <v>277100</v>
      </c>
      <c r="N90">
        <v>1659484.75</v>
      </c>
      <c r="O90">
        <v>1937621.24</v>
      </c>
      <c r="P90">
        <v>248023.58</v>
      </c>
      <c r="S90">
        <v>346255</v>
      </c>
      <c r="T90">
        <v>10300</v>
      </c>
      <c r="U90">
        <v>490299</v>
      </c>
      <c r="X90">
        <v>118113.01</v>
      </c>
      <c r="Y90">
        <v>37244.99</v>
      </c>
      <c r="AC90">
        <v>45411</v>
      </c>
    </row>
    <row r="91" spans="1:29" x14ac:dyDescent="0.25">
      <c r="A91" t="s">
        <v>2673</v>
      </c>
      <c r="B91">
        <v>1186379.03</v>
      </c>
      <c r="C91">
        <v>16063</v>
      </c>
      <c r="D91">
        <v>84417.29</v>
      </c>
      <c r="E91">
        <v>551567.77</v>
      </c>
      <c r="F91">
        <v>158165.25</v>
      </c>
      <c r="G91">
        <v>4000</v>
      </c>
      <c r="J91">
        <v>90622.7</v>
      </c>
      <c r="L91">
        <v>7365</v>
      </c>
      <c r="M91">
        <v>-267452.31</v>
      </c>
      <c r="N91">
        <v>-2128449.16</v>
      </c>
      <c r="O91">
        <v>4355323.6100000003</v>
      </c>
      <c r="P91">
        <v>126968.63</v>
      </c>
      <c r="S91">
        <v>334941.5</v>
      </c>
      <c r="U91">
        <v>379824.5</v>
      </c>
      <c r="X91">
        <v>70547.990000000005</v>
      </c>
      <c r="Y91">
        <v>22116.84</v>
      </c>
      <c r="AC91">
        <v>31700.25</v>
      </c>
    </row>
    <row r="92" spans="1:29" x14ac:dyDescent="0.25">
      <c r="A92" t="s">
        <v>2674</v>
      </c>
      <c r="B92">
        <v>1659563.41</v>
      </c>
      <c r="C92">
        <v>16264.8</v>
      </c>
      <c r="D92">
        <v>61996.32</v>
      </c>
      <c r="E92">
        <v>717315.98</v>
      </c>
      <c r="F92">
        <v>878862.18</v>
      </c>
      <c r="G92">
        <v>14530</v>
      </c>
      <c r="J92">
        <v>191506.07</v>
      </c>
      <c r="N92">
        <v>514600.36</v>
      </c>
      <c r="O92">
        <v>2315537.42</v>
      </c>
      <c r="P92">
        <v>553455.86</v>
      </c>
      <c r="Q92">
        <v>7500</v>
      </c>
      <c r="S92">
        <v>602207</v>
      </c>
      <c r="T92">
        <v>10343.5</v>
      </c>
      <c r="U92">
        <v>677168.5</v>
      </c>
      <c r="X92">
        <v>82592.53</v>
      </c>
      <c r="Y92">
        <v>48243.86</v>
      </c>
      <c r="AC92">
        <v>35065.5</v>
      </c>
    </row>
    <row r="93" spans="1:29" x14ac:dyDescent="0.25">
      <c r="A93" t="s">
        <v>2675</v>
      </c>
      <c r="B93">
        <v>704672.21</v>
      </c>
      <c r="C93">
        <v>29662.5</v>
      </c>
      <c r="D93">
        <v>80123.149999999994</v>
      </c>
      <c r="E93">
        <v>785340.81</v>
      </c>
      <c r="F93">
        <v>403883.65</v>
      </c>
      <c r="G93">
        <v>10000</v>
      </c>
      <c r="J93">
        <v>62440</v>
      </c>
      <c r="N93">
        <v>487508.44</v>
      </c>
      <c r="O93">
        <v>1586779.38</v>
      </c>
      <c r="P93">
        <v>99112.45</v>
      </c>
      <c r="S93">
        <v>398340</v>
      </c>
      <c r="T93">
        <v>11210</v>
      </c>
      <c r="U93">
        <v>495588</v>
      </c>
      <c r="X93">
        <v>61615.81</v>
      </c>
      <c r="Y93">
        <v>39496.080000000002</v>
      </c>
      <c r="AC93">
        <v>20192.5</v>
      </c>
    </row>
    <row r="94" spans="1:29" x14ac:dyDescent="0.25">
      <c r="A94" t="s">
        <v>2676</v>
      </c>
      <c r="B94">
        <v>967997.36</v>
      </c>
      <c r="C94">
        <v>26008.3</v>
      </c>
      <c r="D94">
        <v>109766.22</v>
      </c>
      <c r="E94">
        <v>1364223.66</v>
      </c>
      <c r="F94">
        <v>93903.16</v>
      </c>
      <c r="G94">
        <v>2890</v>
      </c>
      <c r="I94">
        <v>79524</v>
      </c>
      <c r="J94">
        <v>25.7</v>
      </c>
      <c r="L94">
        <v>41718</v>
      </c>
      <c r="N94">
        <v>-1728714.53</v>
      </c>
      <c r="O94">
        <v>4249528.84</v>
      </c>
      <c r="P94">
        <v>240367.61</v>
      </c>
      <c r="S94">
        <v>315969</v>
      </c>
      <c r="T94">
        <v>5054</v>
      </c>
      <c r="U94">
        <v>362947</v>
      </c>
      <c r="X94">
        <v>179687.67999999999</v>
      </c>
      <c r="Y94">
        <v>81638.039999999994</v>
      </c>
      <c r="AC94">
        <v>8801.5</v>
      </c>
    </row>
    <row r="95" spans="1:29" x14ac:dyDescent="0.25">
      <c r="A95" t="s">
        <v>2677</v>
      </c>
      <c r="B95">
        <v>1257005.6399999999</v>
      </c>
      <c r="C95">
        <v>64221.5</v>
      </c>
      <c r="D95">
        <v>88213.4</v>
      </c>
      <c r="E95">
        <v>768837.1</v>
      </c>
      <c r="F95">
        <v>231376.92</v>
      </c>
      <c r="G95">
        <v>13500</v>
      </c>
      <c r="J95">
        <v>0</v>
      </c>
      <c r="L95">
        <v>123149</v>
      </c>
      <c r="N95">
        <v>341384.42</v>
      </c>
      <c r="O95">
        <v>1939533.85</v>
      </c>
      <c r="P95">
        <v>356727.18</v>
      </c>
      <c r="S95">
        <v>261905</v>
      </c>
      <c r="T95">
        <v>3500</v>
      </c>
      <c r="U95">
        <v>310475</v>
      </c>
      <c r="X95">
        <v>56933.27</v>
      </c>
      <c r="Y95">
        <v>45158.12</v>
      </c>
      <c r="AC95">
        <v>161668.5</v>
      </c>
    </row>
    <row r="96" spans="1:29" x14ac:dyDescent="0.25">
      <c r="A96" t="s">
        <v>2678</v>
      </c>
      <c r="B96">
        <v>929009.75</v>
      </c>
      <c r="C96">
        <v>16004.3</v>
      </c>
      <c r="D96">
        <v>41569.769999999997</v>
      </c>
      <c r="E96">
        <v>1015942.45</v>
      </c>
      <c r="F96">
        <v>522882.9</v>
      </c>
      <c r="G96">
        <v>6060</v>
      </c>
      <c r="J96">
        <v>44.59</v>
      </c>
      <c r="N96">
        <v>112119.29</v>
      </c>
      <c r="O96">
        <v>2506558.63</v>
      </c>
      <c r="P96">
        <v>88598.16</v>
      </c>
      <c r="S96">
        <v>365688</v>
      </c>
      <c r="T96">
        <v>10050</v>
      </c>
      <c r="U96">
        <v>444508</v>
      </c>
      <c r="X96">
        <v>72687.94</v>
      </c>
      <c r="Y96">
        <v>15628.06</v>
      </c>
      <c r="AC96">
        <v>8563.5</v>
      </c>
    </row>
    <row r="97" spans="1:29" x14ac:dyDescent="0.25">
      <c r="A97" t="s">
        <v>2679</v>
      </c>
      <c r="B97">
        <v>1043663.9</v>
      </c>
      <c r="C97">
        <v>120683.8</v>
      </c>
      <c r="D97">
        <v>35439.379999999997</v>
      </c>
      <c r="E97">
        <v>2448558.04</v>
      </c>
      <c r="F97">
        <v>865602.91</v>
      </c>
      <c r="G97">
        <v>48730</v>
      </c>
      <c r="J97">
        <v>114.39</v>
      </c>
      <c r="L97">
        <v>112000</v>
      </c>
      <c r="N97">
        <v>3009154.85</v>
      </c>
      <c r="O97">
        <v>1606333.65</v>
      </c>
      <c r="P97">
        <v>150831.96</v>
      </c>
      <c r="S97">
        <v>363372.2</v>
      </c>
      <c r="T97">
        <v>9362.5</v>
      </c>
      <c r="U97">
        <v>492304.7</v>
      </c>
      <c r="X97">
        <v>163007.06</v>
      </c>
      <c r="Y97">
        <v>71116.820000000007</v>
      </c>
      <c r="AC97">
        <v>23482</v>
      </c>
    </row>
    <row r="98" spans="1:29" x14ac:dyDescent="0.25">
      <c r="A98" t="s">
        <v>2789</v>
      </c>
      <c r="B98">
        <v>1017374.23</v>
      </c>
      <c r="C98">
        <v>106533</v>
      </c>
      <c r="D98">
        <v>20590.54</v>
      </c>
      <c r="E98">
        <v>809575.63</v>
      </c>
      <c r="F98">
        <v>832240.67</v>
      </c>
      <c r="G98">
        <v>25700</v>
      </c>
      <c r="J98">
        <v>216415</v>
      </c>
      <c r="L98">
        <v>52154</v>
      </c>
      <c r="M98">
        <v>-266840.08</v>
      </c>
      <c r="N98">
        <v>61865.67</v>
      </c>
      <c r="O98">
        <v>2538238.23</v>
      </c>
      <c r="P98">
        <v>358352.73</v>
      </c>
      <c r="R98">
        <v>185.67</v>
      </c>
      <c r="S98">
        <v>180614</v>
      </c>
      <c r="T98">
        <v>1500</v>
      </c>
      <c r="U98">
        <v>256584</v>
      </c>
      <c r="X98">
        <v>60414.31</v>
      </c>
      <c r="Y98">
        <v>36391.699999999997</v>
      </c>
      <c r="AC98">
        <v>13485</v>
      </c>
    </row>
    <row r="99" spans="1:29" x14ac:dyDescent="0.25">
      <c r="A99" t="s">
        <v>2680</v>
      </c>
      <c r="B99">
        <v>545077.11</v>
      </c>
      <c r="C99">
        <v>7929.5</v>
      </c>
      <c r="D99">
        <v>158163.04999999999</v>
      </c>
      <c r="E99">
        <v>991192.26</v>
      </c>
      <c r="F99">
        <v>251413.01</v>
      </c>
      <c r="G99">
        <v>0</v>
      </c>
      <c r="J99">
        <v>4915</v>
      </c>
      <c r="N99">
        <v>6508.29</v>
      </c>
      <c r="O99">
        <v>1774553.91</v>
      </c>
      <c r="P99">
        <v>322207.55</v>
      </c>
      <c r="S99">
        <v>219964.5</v>
      </c>
      <c r="U99">
        <v>270901.5</v>
      </c>
      <c r="X99">
        <v>36478.089999999997</v>
      </c>
      <c r="Y99">
        <v>39441.730000000003</v>
      </c>
      <c r="AC99">
        <v>8953</v>
      </c>
    </row>
    <row r="100" spans="1:29" x14ac:dyDescent="0.25">
      <c r="A100" t="s">
        <v>2681</v>
      </c>
      <c r="B100">
        <v>812975.22</v>
      </c>
      <c r="C100">
        <v>77136.899999999994</v>
      </c>
      <c r="D100">
        <v>60953.13</v>
      </c>
      <c r="E100">
        <v>173433.8</v>
      </c>
      <c r="F100">
        <v>420649.32</v>
      </c>
      <c r="G100">
        <v>0</v>
      </c>
      <c r="J100">
        <v>4915</v>
      </c>
      <c r="N100">
        <v>-90778.28</v>
      </c>
      <c r="O100">
        <v>1563007.5</v>
      </c>
      <c r="P100">
        <v>321631.46000000002</v>
      </c>
      <c r="Q100">
        <v>121200</v>
      </c>
      <c r="S100">
        <v>309941.5</v>
      </c>
      <c r="U100">
        <v>377039.5</v>
      </c>
      <c r="X100">
        <v>219258.27</v>
      </c>
      <c r="Y100">
        <v>38610.54</v>
      </c>
      <c r="AA100">
        <v>13260.5</v>
      </c>
    </row>
    <row r="101" spans="1:29" x14ac:dyDescent="0.25">
      <c r="A101" t="s">
        <v>2682</v>
      </c>
      <c r="B101">
        <v>541302.82999999996</v>
      </c>
      <c r="C101">
        <v>3529</v>
      </c>
      <c r="D101">
        <v>48398.47</v>
      </c>
      <c r="E101">
        <v>515328.09</v>
      </c>
      <c r="F101">
        <v>457823.93</v>
      </c>
      <c r="G101">
        <v>2500</v>
      </c>
      <c r="J101">
        <v>4915</v>
      </c>
      <c r="N101">
        <v>-608841.65</v>
      </c>
      <c r="O101">
        <v>2046781.46</v>
      </c>
      <c r="P101">
        <v>312888.86</v>
      </c>
      <c r="Q101">
        <v>37500</v>
      </c>
      <c r="S101">
        <v>235116</v>
      </c>
      <c r="U101">
        <v>298215</v>
      </c>
      <c r="X101">
        <v>101691.29</v>
      </c>
      <c r="Y101">
        <v>40024.06</v>
      </c>
      <c r="AC101">
        <v>7837</v>
      </c>
    </row>
    <row r="102" spans="1:29" x14ac:dyDescent="0.25">
      <c r="A102" t="s">
        <v>2683</v>
      </c>
      <c r="B102">
        <v>414727.97</v>
      </c>
      <c r="C102">
        <v>8972.5</v>
      </c>
      <c r="D102">
        <v>19560.77</v>
      </c>
      <c r="E102">
        <v>667021.82999999996</v>
      </c>
      <c r="F102">
        <v>441432.08</v>
      </c>
      <c r="G102">
        <v>0</v>
      </c>
      <c r="J102">
        <v>0</v>
      </c>
      <c r="N102">
        <v>-1670740.94</v>
      </c>
      <c r="O102">
        <v>3243756.17</v>
      </c>
      <c r="P102">
        <v>186593.51</v>
      </c>
      <c r="S102">
        <v>279013</v>
      </c>
      <c r="U102">
        <v>340637</v>
      </c>
      <c r="X102">
        <v>63610.81</v>
      </c>
      <c r="Y102">
        <v>52090.28</v>
      </c>
      <c r="AC102">
        <v>3268.5</v>
      </c>
    </row>
    <row r="103" spans="1:29" x14ac:dyDescent="0.25">
      <c r="A103" t="s">
        <v>2684</v>
      </c>
      <c r="B103">
        <v>410275.29</v>
      </c>
      <c r="C103">
        <v>16330</v>
      </c>
      <c r="D103">
        <v>29308.34</v>
      </c>
      <c r="E103">
        <v>430366.63</v>
      </c>
      <c r="F103">
        <v>446548.49</v>
      </c>
      <c r="G103">
        <v>3000</v>
      </c>
      <c r="J103">
        <v>4915</v>
      </c>
      <c r="N103">
        <v>1109163.47</v>
      </c>
      <c r="P103">
        <v>336131.44</v>
      </c>
      <c r="S103">
        <v>159344.5</v>
      </c>
      <c r="T103">
        <v>10000</v>
      </c>
      <c r="U103">
        <v>197986.5</v>
      </c>
      <c r="X103">
        <v>26911.1</v>
      </c>
      <c r="Y103">
        <v>36833.56</v>
      </c>
      <c r="AC103">
        <v>5194.5</v>
      </c>
    </row>
    <row r="104" spans="1:29" x14ac:dyDescent="0.25">
      <c r="A104" t="s">
        <v>2790</v>
      </c>
      <c r="B104">
        <v>333436.32</v>
      </c>
      <c r="C104">
        <v>34630</v>
      </c>
      <c r="D104">
        <v>37762.85</v>
      </c>
      <c r="E104">
        <v>482989.62</v>
      </c>
      <c r="F104">
        <v>404644.2</v>
      </c>
      <c r="G104">
        <v>500</v>
      </c>
      <c r="I104">
        <v>10600</v>
      </c>
      <c r="J104">
        <v>-283</v>
      </c>
      <c r="N104">
        <v>-513728.67</v>
      </c>
      <c r="O104">
        <v>1695120.4</v>
      </c>
      <c r="P104">
        <v>206266.21</v>
      </c>
      <c r="S104">
        <v>246180</v>
      </c>
      <c r="U104">
        <v>269103</v>
      </c>
      <c r="X104">
        <v>23341.83</v>
      </c>
      <c r="Y104">
        <v>38603.620000000003</v>
      </c>
      <c r="AC104">
        <v>4243.5</v>
      </c>
    </row>
    <row r="105" spans="1:29" x14ac:dyDescent="0.25">
      <c r="A105" t="s">
        <v>2685</v>
      </c>
      <c r="B105">
        <v>394435.33</v>
      </c>
      <c r="C105">
        <v>7861.5</v>
      </c>
      <c r="D105">
        <v>55729.05</v>
      </c>
      <c r="E105">
        <v>535037.35</v>
      </c>
      <c r="F105">
        <v>291304</v>
      </c>
      <c r="G105">
        <v>6000</v>
      </c>
      <c r="J105">
        <v>2621.59</v>
      </c>
      <c r="N105">
        <v>-192047.28</v>
      </c>
      <c r="O105">
        <v>1187793.3799999999</v>
      </c>
      <c r="P105">
        <v>464247.57</v>
      </c>
      <c r="S105">
        <v>204720</v>
      </c>
      <c r="U105">
        <v>245974</v>
      </c>
      <c r="X105">
        <v>95971.56</v>
      </c>
      <c r="Y105">
        <v>23245.37</v>
      </c>
    </row>
    <row r="106" spans="1:29" x14ac:dyDescent="0.25">
      <c r="A106" t="s">
        <v>2686</v>
      </c>
      <c r="B106">
        <v>740677.45</v>
      </c>
      <c r="C106">
        <v>5294</v>
      </c>
      <c r="D106">
        <v>130826.3</v>
      </c>
      <c r="E106">
        <v>-1450330.71</v>
      </c>
      <c r="F106">
        <v>941086.1</v>
      </c>
      <c r="G106">
        <v>11946</v>
      </c>
      <c r="J106">
        <v>9699.77</v>
      </c>
      <c r="N106">
        <v>-4220122.13</v>
      </c>
      <c r="O106">
        <v>4005245.62</v>
      </c>
      <c r="P106">
        <v>989800.4</v>
      </c>
      <c r="S106">
        <v>326280</v>
      </c>
      <c r="U106">
        <v>441548</v>
      </c>
      <c r="X106">
        <v>246211.23</v>
      </c>
      <c r="Y106">
        <v>60260.29</v>
      </c>
      <c r="AC106">
        <v>30352</v>
      </c>
    </row>
    <row r="107" spans="1:29" x14ac:dyDescent="0.25">
      <c r="A107" t="s">
        <v>2687</v>
      </c>
      <c r="B107">
        <v>463857.76</v>
      </c>
      <c r="C107">
        <v>54104</v>
      </c>
      <c r="D107">
        <v>10790.57</v>
      </c>
      <c r="E107">
        <v>1021908.41</v>
      </c>
      <c r="F107">
        <v>961517.6</v>
      </c>
      <c r="G107">
        <v>0</v>
      </c>
      <c r="I107">
        <v>251050</v>
      </c>
      <c r="J107">
        <v>436.04</v>
      </c>
      <c r="N107">
        <v>-228666.95</v>
      </c>
      <c r="O107">
        <v>2324775.44</v>
      </c>
      <c r="P107">
        <v>635186.25</v>
      </c>
      <c r="S107">
        <v>472560</v>
      </c>
      <c r="U107">
        <v>568807</v>
      </c>
      <c r="X107">
        <v>308796.84999999998</v>
      </c>
      <c r="Y107">
        <v>83736.34</v>
      </c>
      <c r="AC107">
        <v>16912.25</v>
      </c>
    </row>
    <row r="108" spans="1:29" x14ac:dyDescent="0.25">
      <c r="A108" t="s">
        <v>2688</v>
      </c>
      <c r="B108">
        <v>680605.57</v>
      </c>
      <c r="C108">
        <v>92628.25</v>
      </c>
      <c r="D108">
        <v>71686.87</v>
      </c>
      <c r="E108">
        <v>784219.4</v>
      </c>
      <c r="F108">
        <v>357532.23</v>
      </c>
      <c r="G108">
        <v>6600</v>
      </c>
      <c r="I108">
        <v>89181</v>
      </c>
      <c r="J108">
        <v>198.88</v>
      </c>
      <c r="N108">
        <v>-1441459.5</v>
      </c>
      <c r="O108">
        <v>2620032.73</v>
      </c>
      <c r="P108">
        <v>818427.86</v>
      </c>
      <c r="S108">
        <v>270020</v>
      </c>
      <c r="T108">
        <v>133200</v>
      </c>
      <c r="U108">
        <v>411448</v>
      </c>
      <c r="X108">
        <v>127296.02</v>
      </c>
      <c r="Y108">
        <v>38381.760000000002</v>
      </c>
      <c r="AC108">
        <v>24461.5</v>
      </c>
    </row>
    <row r="109" spans="1:29" x14ac:dyDescent="0.25">
      <c r="A109" t="s">
        <v>2689</v>
      </c>
      <c r="B109">
        <v>1535983.95</v>
      </c>
      <c r="C109">
        <v>3255</v>
      </c>
      <c r="D109">
        <v>63530.39</v>
      </c>
      <c r="E109">
        <v>9790.75</v>
      </c>
      <c r="F109">
        <v>163930.81</v>
      </c>
      <c r="G109">
        <v>150000</v>
      </c>
      <c r="H109">
        <v>2343</v>
      </c>
      <c r="I109">
        <v>15020</v>
      </c>
      <c r="J109">
        <v>2343</v>
      </c>
      <c r="L109">
        <v>103000</v>
      </c>
      <c r="N109">
        <v>-502185.67</v>
      </c>
      <c r="O109">
        <v>961037.76</v>
      </c>
      <c r="P109">
        <v>1299693.56</v>
      </c>
      <c r="Q109">
        <v>6000</v>
      </c>
      <c r="S109">
        <v>232256.5</v>
      </c>
      <c r="U109">
        <v>328317.5</v>
      </c>
      <c r="X109">
        <v>63646.37</v>
      </c>
      <c r="Y109">
        <v>16499.8</v>
      </c>
      <c r="AC109">
        <v>34706.400000000001</v>
      </c>
    </row>
    <row r="110" spans="1:29" x14ac:dyDescent="0.25">
      <c r="A110" t="s">
        <v>2690</v>
      </c>
      <c r="B110">
        <v>529829.82999999996</v>
      </c>
      <c r="C110">
        <v>13509</v>
      </c>
      <c r="D110">
        <v>197960.95999999999</v>
      </c>
      <c r="E110">
        <v>2</v>
      </c>
      <c r="F110">
        <v>332127.11</v>
      </c>
      <c r="G110">
        <v>0</v>
      </c>
      <c r="I110">
        <v>13830</v>
      </c>
      <c r="J110">
        <v>35.51</v>
      </c>
      <c r="L110">
        <v>559100</v>
      </c>
      <c r="N110">
        <v>-585143.88</v>
      </c>
      <c r="O110">
        <v>852668.5</v>
      </c>
      <c r="P110">
        <v>375171.69</v>
      </c>
      <c r="Q110">
        <v>52560</v>
      </c>
      <c r="S110">
        <v>262300.5</v>
      </c>
      <c r="T110">
        <v>7026.64</v>
      </c>
      <c r="U110">
        <v>324892.5</v>
      </c>
      <c r="X110">
        <v>96300.76</v>
      </c>
      <c r="Y110">
        <v>11738.88</v>
      </c>
      <c r="AC110">
        <v>385</v>
      </c>
    </row>
    <row r="111" spans="1:29" x14ac:dyDescent="0.25">
      <c r="A111" t="s">
        <v>2691</v>
      </c>
      <c r="B111">
        <v>717123.3</v>
      </c>
      <c r="C111">
        <v>128854.7</v>
      </c>
      <c r="D111">
        <v>133216.43</v>
      </c>
      <c r="E111">
        <v>500719.44</v>
      </c>
      <c r="F111">
        <v>122091.71</v>
      </c>
      <c r="G111">
        <v>0</v>
      </c>
      <c r="I111">
        <v>3130</v>
      </c>
      <c r="J111">
        <v>0</v>
      </c>
      <c r="L111">
        <v>253485</v>
      </c>
      <c r="N111">
        <v>-866672.61</v>
      </c>
      <c r="O111">
        <v>1993338.97</v>
      </c>
      <c r="P111">
        <v>467501.46</v>
      </c>
      <c r="S111">
        <v>279195</v>
      </c>
      <c r="T111">
        <v>8962.7199999999993</v>
      </c>
      <c r="U111">
        <v>332873</v>
      </c>
      <c r="X111">
        <v>69101.94</v>
      </c>
      <c r="Y111">
        <v>17322.82</v>
      </c>
      <c r="AC111">
        <v>87048.5</v>
      </c>
    </row>
    <row r="112" spans="1:29" x14ac:dyDescent="0.25">
      <c r="A112" t="s">
        <v>2692</v>
      </c>
      <c r="B112">
        <v>636542.54</v>
      </c>
      <c r="C112">
        <v>163565.82999999999</v>
      </c>
      <c r="D112">
        <v>194602.33</v>
      </c>
      <c r="E112">
        <v>5</v>
      </c>
      <c r="F112">
        <v>139104.70000000001</v>
      </c>
      <c r="G112">
        <v>0</v>
      </c>
      <c r="I112">
        <v>10580</v>
      </c>
      <c r="J112">
        <v>0</v>
      </c>
      <c r="L112">
        <v>196076</v>
      </c>
      <c r="N112">
        <v>-2636417.5099999998</v>
      </c>
      <c r="O112">
        <v>3276385.87</v>
      </c>
      <c r="P112">
        <v>492373.6</v>
      </c>
      <c r="S112">
        <v>206209.5</v>
      </c>
      <c r="T112">
        <v>1440</v>
      </c>
      <c r="U112">
        <v>278320.5</v>
      </c>
      <c r="X112">
        <v>45192.77</v>
      </c>
      <c r="Y112">
        <v>5492.66</v>
      </c>
      <c r="AC112">
        <v>7180.15</v>
      </c>
    </row>
    <row r="113" spans="1:29" x14ac:dyDescent="0.25">
      <c r="A113" t="s">
        <v>2693</v>
      </c>
      <c r="B113">
        <v>371428.25</v>
      </c>
      <c r="C113">
        <v>6465.14</v>
      </c>
      <c r="D113">
        <v>342187.41</v>
      </c>
      <c r="E113">
        <v>584591.16</v>
      </c>
      <c r="F113">
        <v>535433.71</v>
      </c>
      <c r="G113">
        <v>0</v>
      </c>
      <c r="J113">
        <v>65.42</v>
      </c>
      <c r="L113">
        <v>170900</v>
      </c>
      <c r="N113">
        <v>-2165112.6</v>
      </c>
      <c r="O113">
        <v>3690825.96</v>
      </c>
      <c r="P113">
        <v>353784.19</v>
      </c>
      <c r="S113">
        <v>283759</v>
      </c>
      <c r="T113">
        <v>7498</v>
      </c>
      <c r="U113">
        <v>340909</v>
      </c>
      <c r="X113">
        <v>85190.5</v>
      </c>
      <c r="Y113">
        <v>58783.42</v>
      </c>
      <c r="AC113">
        <v>1389.64</v>
      </c>
    </row>
    <row r="114" spans="1:29" x14ac:dyDescent="0.25">
      <c r="A114" t="s">
        <v>2694</v>
      </c>
      <c r="B114">
        <v>1001760.75</v>
      </c>
      <c r="C114">
        <v>18821.29</v>
      </c>
      <c r="D114">
        <v>255309.84</v>
      </c>
      <c r="E114">
        <v>126593.55</v>
      </c>
      <c r="F114">
        <v>252807.2</v>
      </c>
      <c r="G114">
        <v>0</v>
      </c>
      <c r="I114">
        <v>3590</v>
      </c>
      <c r="J114">
        <v>0</v>
      </c>
      <c r="L114">
        <v>135650</v>
      </c>
      <c r="N114">
        <v>-597954.56000000006</v>
      </c>
      <c r="O114">
        <v>1854865.59</v>
      </c>
      <c r="P114">
        <v>426990.68</v>
      </c>
      <c r="S114">
        <v>170289</v>
      </c>
      <c r="T114">
        <v>6103.92</v>
      </c>
      <c r="U114">
        <v>243917</v>
      </c>
      <c r="X114">
        <v>47606.9</v>
      </c>
      <c r="Y114">
        <v>13468.75</v>
      </c>
      <c r="AC114">
        <v>11483.25</v>
      </c>
    </row>
    <row r="115" spans="1:29" x14ac:dyDescent="0.25">
      <c r="A115" t="s">
        <v>2695</v>
      </c>
      <c r="B115">
        <v>753221.92</v>
      </c>
      <c r="C115">
        <v>50193.5</v>
      </c>
      <c r="D115">
        <v>435026.22</v>
      </c>
      <c r="E115">
        <v>186916.46</v>
      </c>
      <c r="F115">
        <v>763865</v>
      </c>
      <c r="G115">
        <v>0</v>
      </c>
      <c r="I115">
        <v>5000</v>
      </c>
      <c r="J115">
        <v>37.380000000000003</v>
      </c>
      <c r="L115">
        <v>234674.8</v>
      </c>
      <c r="N115">
        <v>-98451.37</v>
      </c>
      <c r="O115">
        <v>1808375.97</v>
      </c>
      <c r="P115">
        <v>432152.37</v>
      </c>
      <c r="S115">
        <v>259665</v>
      </c>
      <c r="T115">
        <v>4145.5200000000004</v>
      </c>
      <c r="U115">
        <v>333489</v>
      </c>
      <c r="X115">
        <v>41212.75</v>
      </c>
      <c r="Y115">
        <v>41163.919999999998</v>
      </c>
      <c r="AC115">
        <v>2102.1999999999998</v>
      </c>
    </row>
    <row r="116" spans="1:29" x14ac:dyDescent="0.25">
      <c r="A116" t="s">
        <v>2696</v>
      </c>
      <c r="B116">
        <v>1223783.45</v>
      </c>
      <c r="C116">
        <v>24950.42</v>
      </c>
      <c r="D116">
        <v>373589.34</v>
      </c>
      <c r="E116">
        <v>291687.53000000003</v>
      </c>
      <c r="F116">
        <v>399622.21</v>
      </c>
      <c r="G116">
        <v>0</v>
      </c>
      <c r="H116">
        <v>882</v>
      </c>
      <c r="I116">
        <v>22890</v>
      </c>
      <c r="J116">
        <v>882</v>
      </c>
      <c r="L116">
        <v>362958.5</v>
      </c>
      <c r="N116">
        <v>-686215.77</v>
      </c>
      <c r="O116">
        <v>2329931.42</v>
      </c>
      <c r="P116">
        <v>469201.85</v>
      </c>
      <c r="S116">
        <v>249434.5</v>
      </c>
      <c r="T116">
        <v>7475.36</v>
      </c>
      <c r="U116">
        <v>321758.5</v>
      </c>
      <c r="X116">
        <v>40779.42</v>
      </c>
      <c r="Y116">
        <v>40064.660000000003</v>
      </c>
      <c r="AC116">
        <v>11250</v>
      </c>
    </row>
    <row r="117" spans="1:29" x14ac:dyDescent="0.25">
      <c r="A117" t="s">
        <v>2697</v>
      </c>
      <c r="B117">
        <v>490124.46</v>
      </c>
      <c r="C117">
        <v>16213.45</v>
      </c>
      <c r="D117">
        <v>41957.01</v>
      </c>
      <c r="E117">
        <v>1246573.76</v>
      </c>
      <c r="F117">
        <v>338089.18</v>
      </c>
      <c r="G117">
        <v>100000</v>
      </c>
      <c r="I117">
        <v>18420</v>
      </c>
      <c r="J117">
        <v>186.92</v>
      </c>
      <c r="L117">
        <v>83400</v>
      </c>
      <c r="N117">
        <v>699027.44</v>
      </c>
      <c r="O117">
        <v>857017.52</v>
      </c>
      <c r="P117">
        <v>392649.41</v>
      </c>
      <c r="S117">
        <v>198933</v>
      </c>
      <c r="T117">
        <v>206119.6</v>
      </c>
      <c r="U117">
        <v>280251</v>
      </c>
      <c r="X117">
        <v>74733.58</v>
      </c>
      <c r="Y117">
        <v>34361.839999999997</v>
      </c>
      <c r="AC117">
        <v>5549.61</v>
      </c>
    </row>
    <row r="118" spans="1:29" x14ac:dyDescent="0.25">
      <c r="A118" t="s">
        <v>2791</v>
      </c>
      <c r="B118">
        <v>738950.1</v>
      </c>
      <c r="C118">
        <v>2006.53</v>
      </c>
      <c r="D118">
        <v>179032.32000000001</v>
      </c>
      <c r="E118">
        <v>2328669.91</v>
      </c>
      <c r="F118">
        <v>90317.8</v>
      </c>
      <c r="G118">
        <v>137920</v>
      </c>
      <c r="H118">
        <v>643</v>
      </c>
      <c r="J118">
        <v>643</v>
      </c>
      <c r="L118">
        <v>123080</v>
      </c>
      <c r="N118">
        <v>-132212.34</v>
      </c>
      <c r="O118">
        <v>2768353.45</v>
      </c>
      <c r="P118">
        <v>588646.65</v>
      </c>
      <c r="S118">
        <v>120918</v>
      </c>
      <c r="U118">
        <v>173597</v>
      </c>
      <c r="X118">
        <v>38045.54</v>
      </c>
      <c r="Y118">
        <v>30043.81</v>
      </c>
      <c r="AC118">
        <v>2839.37</v>
      </c>
    </row>
    <row r="119" spans="1:29" x14ac:dyDescent="0.25">
      <c r="A119" t="s">
        <v>2792</v>
      </c>
      <c r="B119">
        <v>853415.45</v>
      </c>
      <c r="C119">
        <v>39406.239999999998</v>
      </c>
      <c r="D119">
        <v>21882.16</v>
      </c>
      <c r="E119">
        <v>282606.01</v>
      </c>
      <c r="F119">
        <v>82036.009999999995</v>
      </c>
      <c r="G119">
        <v>0</v>
      </c>
      <c r="I119">
        <v>5120</v>
      </c>
      <c r="J119">
        <v>793.34</v>
      </c>
      <c r="N119">
        <v>-2362750.41</v>
      </c>
      <c r="O119">
        <v>3313708.59</v>
      </c>
      <c r="P119">
        <v>476790.92</v>
      </c>
      <c r="S119">
        <v>416727.5</v>
      </c>
      <c r="T119">
        <v>5011.92</v>
      </c>
      <c r="U119">
        <v>473407.5</v>
      </c>
      <c r="X119">
        <v>56017.67</v>
      </c>
      <c r="Y119">
        <v>16027.72</v>
      </c>
      <c r="AC119">
        <v>5683.1</v>
      </c>
    </row>
    <row r="120" spans="1:29" x14ac:dyDescent="0.25">
      <c r="A120" t="s">
        <v>2799</v>
      </c>
      <c r="B120">
        <v>373058.6</v>
      </c>
      <c r="C120">
        <v>49934</v>
      </c>
      <c r="D120">
        <v>74462.009999999995</v>
      </c>
      <c r="E120">
        <v>2037208.98</v>
      </c>
      <c r="F120">
        <v>749578.59</v>
      </c>
      <c r="N120">
        <v>547860.67000000004</v>
      </c>
      <c r="O120">
        <v>2454994.11</v>
      </c>
      <c r="P120">
        <v>510531.68</v>
      </c>
      <c r="S120">
        <v>215523.20000000001</v>
      </c>
      <c r="U120">
        <v>261771.2</v>
      </c>
      <c r="X120">
        <v>82991.11</v>
      </c>
      <c r="Y120">
        <v>70347.64</v>
      </c>
      <c r="AC120">
        <v>2455</v>
      </c>
    </row>
    <row r="121" spans="1:29" x14ac:dyDescent="0.25">
      <c r="A121" t="s">
        <v>2698</v>
      </c>
      <c r="B121">
        <v>211925.95</v>
      </c>
      <c r="C121">
        <v>0</v>
      </c>
      <c r="D121">
        <v>172563</v>
      </c>
      <c r="E121">
        <v>1000876.65</v>
      </c>
      <c r="F121">
        <v>278741.11</v>
      </c>
      <c r="G121">
        <v>0</v>
      </c>
      <c r="J121">
        <v>0</v>
      </c>
      <c r="M121">
        <v>201641.54</v>
      </c>
      <c r="O121">
        <v>1454124.22</v>
      </c>
      <c r="P121">
        <v>260675</v>
      </c>
      <c r="S121">
        <v>133801.5</v>
      </c>
      <c r="T121">
        <v>19400</v>
      </c>
      <c r="U121">
        <v>233732.5</v>
      </c>
      <c r="X121">
        <v>79486.64</v>
      </c>
      <c r="Y121">
        <v>46563.34</v>
      </c>
      <c r="AC121">
        <v>21970</v>
      </c>
    </row>
    <row r="122" spans="1:29" x14ac:dyDescent="0.25">
      <c r="A122" t="s">
        <v>2699</v>
      </c>
      <c r="B122">
        <v>518367.92</v>
      </c>
      <c r="C122">
        <v>0</v>
      </c>
      <c r="D122">
        <v>24375.56</v>
      </c>
      <c r="E122">
        <v>81963.03</v>
      </c>
      <c r="F122">
        <v>133359.94</v>
      </c>
      <c r="G122">
        <v>8000</v>
      </c>
      <c r="J122">
        <v>0</v>
      </c>
      <c r="M122">
        <v>344369.91999999998</v>
      </c>
      <c r="N122">
        <v>-4717709.96</v>
      </c>
      <c r="O122">
        <v>5145573.0199999996</v>
      </c>
      <c r="P122">
        <v>177078.5</v>
      </c>
      <c r="S122">
        <v>381312</v>
      </c>
      <c r="T122">
        <v>15200</v>
      </c>
      <c r="U122">
        <v>482398</v>
      </c>
      <c r="X122">
        <v>57485.99</v>
      </c>
      <c r="Y122">
        <v>13027.7</v>
      </c>
      <c r="AC122">
        <v>5374.5</v>
      </c>
    </row>
    <row r="123" spans="1:29" x14ac:dyDescent="0.25">
      <c r="A123" t="s">
        <v>2700</v>
      </c>
      <c r="B123">
        <v>264816.18</v>
      </c>
      <c r="C123">
        <v>0</v>
      </c>
      <c r="D123">
        <v>100770.92</v>
      </c>
      <c r="E123">
        <v>1</v>
      </c>
      <c r="F123">
        <v>-134008.32000000001</v>
      </c>
      <c r="J123">
        <v>0</v>
      </c>
      <c r="M123">
        <v>2649119.54</v>
      </c>
      <c r="N123">
        <v>-5153797.42</v>
      </c>
      <c r="O123">
        <v>2682356.15</v>
      </c>
      <c r="P123">
        <v>125024</v>
      </c>
      <c r="S123">
        <v>37460</v>
      </c>
      <c r="T123">
        <v>8800</v>
      </c>
      <c r="U123">
        <v>79404</v>
      </c>
      <c r="X123">
        <v>47090</v>
      </c>
      <c r="Y123">
        <v>833.32</v>
      </c>
    </row>
    <row r="124" spans="1:29" x14ac:dyDescent="0.25">
      <c r="A124" t="s">
        <v>2701</v>
      </c>
      <c r="B124">
        <v>525208.61</v>
      </c>
      <c r="C124">
        <v>0</v>
      </c>
      <c r="D124">
        <v>24755</v>
      </c>
      <c r="E124">
        <v>6643.02</v>
      </c>
      <c r="F124">
        <v>27692.57</v>
      </c>
      <c r="G124">
        <v>0</v>
      </c>
      <c r="J124">
        <v>82.4</v>
      </c>
      <c r="L124">
        <v>80000</v>
      </c>
      <c r="M124">
        <v>102744.59</v>
      </c>
      <c r="N124">
        <v>-1873194.25</v>
      </c>
      <c r="O124">
        <v>2132666.9300000002</v>
      </c>
      <c r="P124">
        <v>203109</v>
      </c>
      <c r="S124">
        <v>201320</v>
      </c>
      <c r="T124">
        <v>11600</v>
      </c>
      <c r="U124">
        <v>257648</v>
      </c>
      <c r="X124">
        <v>43517.99</v>
      </c>
      <c r="Y124">
        <v>9741.8799999999992</v>
      </c>
      <c r="AC124">
        <v>2300</v>
      </c>
    </row>
    <row r="125" spans="1:29" x14ac:dyDescent="0.25">
      <c r="A125" t="s">
        <v>2702</v>
      </c>
      <c r="B125">
        <v>875952.67</v>
      </c>
      <c r="C125">
        <v>0</v>
      </c>
      <c r="D125">
        <v>110505.71</v>
      </c>
      <c r="E125">
        <v>859829.87</v>
      </c>
      <c r="F125">
        <v>72571.06</v>
      </c>
      <c r="G125">
        <v>0</v>
      </c>
      <c r="J125">
        <v>0</v>
      </c>
      <c r="N125">
        <v>-940100.83</v>
      </c>
      <c r="O125">
        <v>2748053.22</v>
      </c>
      <c r="P125">
        <v>331378.55</v>
      </c>
      <c r="S125">
        <v>340595.5</v>
      </c>
      <c r="T125">
        <v>16400</v>
      </c>
      <c r="U125">
        <v>409033.5</v>
      </c>
      <c r="X125">
        <v>103516.62</v>
      </c>
      <c r="Y125">
        <v>16772.32</v>
      </c>
      <c r="AC125">
        <v>31275.15</v>
      </c>
    </row>
    <row r="126" spans="1:29" x14ac:dyDescent="0.25">
      <c r="A126" t="s">
        <v>2703</v>
      </c>
      <c r="B126">
        <v>1095207.55</v>
      </c>
      <c r="C126">
        <v>0</v>
      </c>
      <c r="D126">
        <v>120982.77</v>
      </c>
      <c r="E126">
        <v>276836.88</v>
      </c>
      <c r="F126">
        <v>461763.46</v>
      </c>
      <c r="G126">
        <v>0</v>
      </c>
      <c r="J126">
        <v>5000</v>
      </c>
      <c r="M126">
        <v>596494.93999999994</v>
      </c>
      <c r="N126">
        <v>-1335662.26</v>
      </c>
      <c r="O126">
        <v>2407634.36</v>
      </c>
      <c r="P126">
        <v>223418.54</v>
      </c>
      <c r="S126">
        <v>238462</v>
      </c>
      <c r="T126">
        <v>11200</v>
      </c>
      <c r="U126">
        <v>261770</v>
      </c>
      <c r="X126">
        <v>47192.28</v>
      </c>
      <c r="Y126">
        <v>9702.14</v>
      </c>
      <c r="AC126">
        <v>1642.5</v>
      </c>
    </row>
    <row r="127" spans="1:29" x14ac:dyDescent="0.25">
      <c r="A127" t="s">
        <v>2704</v>
      </c>
      <c r="B127">
        <v>312859.63</v>
      </c>
      <c r="C127">
        <v>0</v>
      </c>
      <c r="D127">
        <v>67592.52</v>
      </c>
      <c r="E127">
        <v>2186145.09</v>
      </c>
      <c r="F127">
        <v>85269.14</v>
      </c>
      <c r="G127">
        <v>9765</v>
      </c>
      <c r="J127">
        <v>-986.41</v>
      </c>
      <c r="N127">
        <v>-979547.78</v>
      </c>
      <c r="O127">
        <v>3580405.02</v>
      </c>
      <c r="P127">
        <v>171415</v>
      </c>
      <c r="S127">
        <v>314209</v>
      </c>
      <c r="T127">
        <v>11200</v>
      </c>
      <c r="U127">
        <v>414007</v>
      </c>
      <c r="X127">
        <v>41303.629999999997</v>
      </c>
      <c r="Y127">
        <v>13448.82</v>
      </c>
      <c r="AC127">
        <v>1224</v>
      </c>
    </row>
    <row r="128" spans="1:29" x14ac:dyDescent="0.25">
      <c r="A128" t="s">
        <v>2705</v>
      </c>
      <c r="B128">
        <v>1097895.48</v>
      </c>
      <c r="C128">
        <v>-2340</v>
      </c>
      <c r="D128">
        <v>101926.86</v>
      </c>
      <c r="E128">
        <v>251080.08</v>
      </c>
      <c r="F128">
        <v>46326.52</v>
      </c>
      <c r="J128">
        <v>216700</v>
      </c>
      <c r="M128">
        <v>1388545.52</v>
      </c>
      <c r="N128">
        <v>-2413945.5</v>
      </c>
      <c r="O128">
        <v>2242898.44</v>
      </c>
      <c r="P128">
        <v>175487</v>
      </c>
      <c r="S128">
        <v>202180</v>
      </c>
      <c r="T128">
        <v>9200</v>
      </c>
      <c r="U128">
        <v>224463</v>
      </c>
      <c r="V128">
        <v>12800</v>
      </c>
      <c r="X128">
        <v>56631.519999999997</v>
      </c>
      <c r="Y128">
        <v>15782</v>
      </c>
    </row>
    <row r="129" spans="1:29" x14ac:dyDescent="0.25">
      <c r="A129" t="s">
        <v>2793</v>
      </c>
      <c r="B129">
        <v>460362.74</v>
      </c>
      <c r="C129">
        <v>0</v>
      </c>
      <c r="D129">
        <v>98315.37</v>
      </c>
      <c r="E129">
        <v>115545</v>
      </c>
      <c r="F129">
        <v>602631.22</v>
      </c>
      <c r="J129">
        <v>7838</v>
      </c>
      <c r="M129">
        <v>-4189079.08</v>
      </c>
      <c r="N129">
        <v>1483739.32</v>
      </c>
      <c r="O129">
        <v>3888577.01</v>
      </c>
      <c r="P129">
        <v>202526.5</v>
      </c>
      <c r="S129">
        <v>234114.8</v>
      </c>
      <c r="U129">
        <v>251432.8</v>
      </c>
      <c r="X129">
        <v>66339.42</v>
      </c>
      <c r="Y129">
        <v>7650</v>
      </c>
    </row>
    <row r="130" spans="1:29" x14ac:dyDescent="0.25">
      <c r="A130" t="s">
        <v>2794</v>
      </c>
      <c r="B130">
        <v>135415.87</v>
      </c>
      <c r="C130">
        <v>0</v>
      </c>
      <c r="D130">
        <v>35630.78</v>
      </c>
      <c r="E130">
        <v>3340735.55</v>
      </c>
      <c r="F130">
        <v>233880.52</v>
      </c>
      <c r="J130">
        <v>52533</v>
      </c>
      <c r="M130">
        <v>-3565905.4</v>
      </c>
      <c r="N130">
        <v>1248941.1399999999</v>
      </c>
      <c r="O130">
        <v>6097995.7300000004</v>
      </c>
      <c r="P130">
        <v>154424.89000000001</v>
      </c>
      <c r="S130">
        <v>175429.6</v>
      </c>
      <c r="T130">
        <v>6000</v>
      </c>
      <c r="U130">
        <v>211829.6</v>
      </c>
      <c r="X130">
        <v>61862.720000000001</v>
      </c>
      <c r="Y130">
        <v>39500.9</v>
      </c>
      <c r="AC130">
        <v>1396.04</v>
      </c>
    </row>
    <row r="131" spans="1:29" x14ac:dyDescent="0.25">
      <c r="A131" t="s">
        <v>2706</v>
      </c>
      <c r="B131">
        <v>810932.75</v>
      </c>
      <c r="C131">
        <v>54970</v>
      </c>
      <c r="D131">
        <v>347648.21</v>
      </c>
      <c r="E131">
        <v>428474.55</v>
      </c>
      <c r="F131">
        <v>69360.789999999994</v>
      </c>
      <c r="G131">
        <v>0</v>
      </c>
      <c r="J131">
        <v>2568</v>
      </c>
      <c r="L131">
        <v>61620</v>
      </c>
      <c r="N131">
        <v>-2880336.36</v>
      </c>
      <c r="O131">
        <v>3801437.29</v>
      </c>
      <c r="P131">
        <v>566638.88</v>
      </c>
      <c r="S131">
        <v>222971</v>
      </c>
      <c r="T131">
        <v>491501.34</v>
      </c>
      <c r="U131">
        <v>332126</v>
      </c>
      <c r="X131">
        <v>112514.81</v>
      </c>
      <c r="Y131">
        <v>9808.3799999999992</v>
      </c>
      <c r="AC131">
        <v>29647</v>
      </c>
    </row>
    <row r="132" spans="1:29" x14ac:dyDescent="0.25">
      <c r="A132" t="s">
        <v>2707</v>
      </c>
      <c r="B132">
        <v>634933.93000000005</v>
      </c>
      <c r="C132">
        <v>12847</v>
      </c>
      <c r="D132">
        <v>492178.91</v>
      </c>
      <c r="E132">
        <v>375635.3</v>
      </c>
      <c r="F132">
        <v>106990.16</v>
      </c>
      <c r="G132">
        <v>3700</v>
      </c>
      <c r="J132">
        <v>3352</v>
      </c>
      <c r="L132">
        <v>139331</v>
      </c>
      <c r="N132">
        <v>-1262025.79</v>
      </c>
      <c r="O132">
        <v>2453088.7400000002</v>
      </c>
      <c r="P132">
        <v>520589.81</v>
      </c>
      <c r="Q132">
        <v>19200</v>
      </c>
      <c r="S132">
        <v>221749</v>
      </c>
      <c r="T132">
        <v>20000</v>
      </c>
      <c r="U132">
        <v>347036</v>
      </c>
      <c r="X132">
        <v>85670.11</v>
      </c>
      <c r="Y132">
        <v>8117.02</v>
      </c>
      <c r="AC132">
        <v>31339.7</v>
      </c>
    </row>
    <row r="133" spans="1:29" x14ac:dyDescent="0.25">
      <c r="A133" t="s">
        <v>2708</v>
      </c>
      <c r="B133">
        <v>1015102.54</v>
      </c>
      <c r="C133">
        <v>24993.33</v>
      </c>
      <c r="D133">
        <v>331139.03000000003</v>
      </c>
      <c r="E133">
        <v>297562.27</v>
      </c>
      <c r="F133">
        <v>609798.21</v>
      </c>
      <c r="G133">
        <v>1000</v>
      </c>
      <c r="J133">
        <v>1834</v>
      </c>
      <c r="L133">
        <v>360100</v>
      </c>
      <c r="N133">
        <v>-1680277.7</v>
      </c>
      <c r="O133">
        <v>3154881.69</v>
      </c>
      <c r="P133">
        <v>677087.21</v>
      </c>
      <c r="Q133">
        <v>12000</v>
      </c>
      <c r="S133">
        <v>489091</v>
      </c>
      <c r="T133">
        <v>138202.85999999999</v>
      </c>
      <c r="U133">
        <v>566407</v>
      </c>
      <c r="X133">
        <v>214877.37</v>
      </c>
      <c r="Y133">
        <v>28438.7</v>
      </c>
      <c r="AC133">
        <v>29625.61</v>
      </c>
    </row>
    <row r="134" spans="1:29" x14ac:dyDescent="0.25">
      <c r="A134" t="s">
        <v>2709</v>
      </c>
      <c r="B134">
        <v>778124.35</v>
      </c>
      <c r="C134">
        <v>145713.4</v>
      </c>
      <c r="D134">
        <v>194847.11</v>
      </c>
      <c r="E134">
        <v>84426.38</v>
      </c>
      <c r="F134">
        <v>290725.25</v>
      </c>
      <c r="G134">
        <v>1950</v>
      </c>
      <c r="J134">
        <v>3224</v>
      </c>
      <c r="L134">
        <v>61875</v>
      </c>
      <c r="M134">
        <v>-134551.09</v>
      </c>
      <c r="O134">
        <v>1192306.58</v>
      </c>
      <c r="P134">
        <v>729284.04</v>
      </c>
      <c r="S134">
        <v>173299</v>
      </c>
      <c r="T134">
        <v>74842.960000000006</v>
      </c>
      <c r="U134">
        <v>310852</v>
      </c>
      <c r="X134">
        <v>169741.69</v>
      </c>
      <c r="Y134">
        <v>11770.08</v>
      </c>
      <c r="AC134">
        <v>87543.6</v>
      </c>
    </row>
    <row r="135" spans="1:29" x14ac:dyDescent="0.25">
      <c r="A135" t="s">
        <v>2710</v>
      </c>
      <c r="B135">
        <v>790129.16</v>
      </c>
      <c r="C135">
        <v>51824.5</v>
      </c>
      <c r="D135">
        <v>95809.09</v>
      </c>
      <c r="E135">
        <v>558785.93999999994</v>
      </c>
      <c r="F135">
        <v>290215.51</v>
      </c>
      <c r="G135">
        <v>0</v>
      </c>
      <c r="J135">
        <v>1498</v>
      </c>
      <c r="N135">
        <v>-540340.19999999995</v>
      </c>
      <c r="O135">
        <v>2072080.16</v>
      </c>
      <c r="P135">
        <v>430199.67</v>
      </c>
      <c r="S135">
        <v>240219</v>
      </c>
      <c r="T135">
        <v>118046.65</v>
      </c>
      <c r="U135">
        <v>301844</v>
      </c>
      <c r="X135">
        <v>152371.71</v>
      </c>
      <c r="Y135">
        <v>24616.18</v>
      </c>
      <c r="AC135">
        <v>34230.75</v>
      </c>
    </row>
    <row r="136" spans="1:29" x14ac:dyDescent="0.25">
      <c r="A136" t="s">
        <v>2711</v>
      </c>
      <c r="B136">
        <v>932359.81</v>
      </c>
      <c r="C136">
        <v>9131</v>
      </c>
      <c r="D136">
        <v>943399.95</v>
      </c>
      <c r="E136">
        <v>384524.21</v>
      </c>
      <c r="F136">
        <v>157594.69</v>
      </c>
      <c r="G136">
        <v>10027</v>
      </c>
      <c r="J136">
        <v>1536</v>
      </c>
      <c r="L136">
        <v>27000</v>
      </c>
      <c r="N136">
        <v>-1434575.66</v>
      </c>
      <c r="O136">
        <v>3517785.78</v>
      </c>
      <c r="P136">
        <v>944059.79</v>
      </c>
      <c r="S136">
        <v>13486</v>
      </c>
      <c r="T136">
        <v>10000</v>
      </c>
      <c r="U136">
        <v>78566</v>
      </c>
      <c r="X136">
        <v>228599.56</v>
      </c>
      <c r="Y136">
        <v>6209.56</v>
      </c>
      <c r="AC136">
        <v>313421.5</v>
      </c>
    </row>
    <row r="137" spans="1:29" x14ac:dyDescent="0.25">
      <c r="A137" t="s">
        <v>2712</v>
      </c>
      <c r="B137">
        <v>488630.04</v>
      </c>
      <c r="C137">
        <v>95740.25</v>
      </c>
      <c r="D137">
        <v>106436.81</v>
      </c>
      <c r="E137">
        <v>507223.91</v>
      </c>
      <c r="F137">
        <v>207390.73</v>
      </c>
      <c r="G137">
        <v>0</v>
      </c>
      <c r="J137">
        <v>1512</v>
      </c>
      <c r="L137">
        <v>23005</v>
      </c>
      <c r="N137">
        <v>-1414854.76</v>
      </c>
      <c r="O137">
        <v>2461639.23</v>
      </c>
      <c r="P137">
        <v>483464.33</v>
      </c>
      <c r="S137">
        <v>323435.2</v>
      </c>
      <c r="T137">
        <v>20000</v>
      </c>
      <c r="U137">
        <v>383521.2</v>
      </c>
      <c r="X137">
        <v>101222.31</v>
      </c>
      <c r="Y137">
        <v>31027.75</v>
      </c>
      <c r="AC137">
        <v>10853</v>
      </c>
    </row>
    <row r="138" spans="1:29" x14ac:dyDescent="0.25">
      <c r="A138" t="s">
        <v>2713</v>
      </c>
      <c r="B138">
        <v>365728.95</v>
      </c>
      <c r="C138">
        <v>39291.300000000003</v>
      </c>
      <c r="D138">
        <v>214351.44</v>
      </c>
      <c r="E138">
        <v>1738486.16</v>
      </c>
      <c r="F138">
        <v>125218.68</v>
      </c>
      <c r="G138">
        <v>0</v>
      </c>
      <c r="J138">
        <v>1446</v>
      </c>
      <c r="L138">
        <v>56100</v>
      </c>
      <c r="N138">
        <v>740326.99</v>
      </c>
      <c r="O138">
        <v>1490475.39</v>
      </c>
      <c r="P138">
        <v>391400.32</v>
      </c>
      <c r="S138">
        <v>273520</v>
      </c>
      <c r="T138">
        <v>51191</v>
      </c>
      <c r="U138">
        <v>362337</v>
      </c>
      <c r="X138">
        <v>84094.37</v>
      </c>
      <c r="Y138">
        <v>29847.919999999998</v>
      </c>
      <c r="AC138">
        <v>25488.54</v>
      </c>
    </row>
    <row r="139" spans="1:29" x14ac:dyDescent="0.25">
      <c r="A139" t="s">
        <v>2714</v>
      </c>
      <c r="B139">
        <v>430281.78</v>
      </c>
      <c r="C139">
        <v>12167.4</v>
      </c>
      <c r="D139">
        <v>386786.13</v>
      </c>
      <c r="E139">
        <v>1113134.69</v>
      </c>
      <c r="F139">
        <v>453877.87</v>
      </c>
      <c r="G139">
        <v>6000</v>
      </c>
      <c r="J139">
        <v>3026</v>
      </c>
      <c r="L139">
        <v>-14310</v>
      </c>
      <c r="N139">
        <v>-1569739.96</v>
      </c>
      <c r="O139">
        <v>3529981.97</v>
      </c>
      <c r="P139">
        <v>672057.54</v>
      </c>
      <c r="S139">
        <v>393551</v>
      </c>
      <c r="T139">
        <v>233060.4</v>
      </c>
      <c r="U139">
        <v>517299</v>
      </c>
      <c r="X139">
        <v>248274.75</v>
      </c>
      <c r="Y139">
        <v>26767.34</v>
      </c>
      <c r="AC139">
        <v>16050.25</v>
      </c>
    </row>
    <row r="140" spans="1:29" x14ac:dyDescent="0.25">
      <c r="A140" t="s">
        <v>2715</v>
      </c>
      <c r="B140">
        <v>784406.42</v>
      </c>
      <c r="C140">
        <v>125504.75</v>
      </c>
      <c r="D140">
        <v>167200.82999999999</v>
      </c>
      <c r="E140">
        <v>327432.49</v>
      </c>
      <c r="F140">
        <v>183186.29</v>
      </c>
      <c r="G140">
        <v>0</v>
      </c>
      <c r="J140">
        <v>644</v>
      </c>
      <c r="L140">
        <v>111825</v>
      </c>
      <c r="N140">
        <v>-242976.92</v>
      </c>
      <c r="O140">
        <v>1467910.57</v>
      </c>
      <c r="P140">
        <v>1038390.68</v>
      </c>
      <c r="S140">
        <v>235662</v>
      </c>
      <c r="T140">
        <v>43726.79</v>
      </c>
      <c r="U140">
        <v>279366</v>
      </c>
      <c r="X140">
        <v>194831.87</v>
      </c>
      <c r="Y140">
        <v>12055.4</v>
      </c>
      <c r="AC140">
        <v>507396</v>
      </c>
    </row>
    <row r="141" spans="1:29" x14ac:dyDescent="0.25">
      <c r="A141" t="s">
        <v>2716</v>
      </c>
      <c r="B141">
        <v>317166.49</v>
      </c>
      <c r="C141">
        <v>2192.5</v>
      </c>
      <c r="D141">
        <v>110734.24</v>
      </c>
      <c r="E141">
        <v>244621.36</v>
      </c>
      <c r="F141">
        <v>214761.44</v>
      </c>
      <c r="G141">
        <v>10000</v>
      </c>
      <c r="J141">
        <v>1876</v>
      </c>
      <c r="L141">
        <v>34325</v>
      </c>
      <c r="N141">
        <v>229881.11</v>
      </c>
      <c r="O141">
        <v>431311.75</v>
      </c>
      <c r="P141">
        <v>659596.44999999995</v>
      </c>
      <c r="S141">
        <v>216123.5</v>
      </c>
      <c r="T141">
        <v>20000</v>
      </c>
      <c r="U141">
        <v>294920.5</v>
      </c>
      <c r="X141">
        <v>154736.74</v>
      </c>
      <c r="Y141">
        <v>13463.14</v>
      </c>
      <c r="AC141">
        <v>205060</v>
      </c>
    </row>
    <row r="142" spans="1:29" x14ac:dyDescent="0.25">
      <c r="A142" t="s">
        <v>2717</v>
      </c>
      <c r="B142">
        <v>457956.3</v>
      </c>
      <c r="C142">
        <v>25210</v>
      </c>
      <c r="D142">
        <v>155760.57</v>
      </c>
      <c r="E142">
        <v>495663.77</v>
      </c>
      <c r="F142">
        <v>455285.47</v>
      </c>
      <c r="G142">
        <v>6000</v>
      </c>
      <c r="J142">
        <v>1228</v>
      </c>
      <c r="L142">
        <v>35970</v>
      </c>
      <c r="N142">
        <v>-781600.61</v>
      </c>
      <c r="O142">
        <v>2115546</v>
      </c>
      <c r="P142">
        <v>524020.37</v>
      </c>
      <c r="Q142">
        <v>20000</v>
      </c>
      <c r="S142">
        <v>260190</v>
      </c>
      <c r="T142">
        <v>8500</v>
      </c>
      <c r="U142">
        <v>318710</v>
      </c>
      <c r="X142">
        <v>192485.65</v>
      </c>
      <c r="Y142">
        <v>38568.199999999997</v>
      </c>
      <c r="AC142">
        <v>23256</v>
      </c>
    </row>
    <row r="143" spans="1:29" x14ac:dyDescent="0.25">
      <c r="A143" t="s">
        <v>2718</v>
      </c>
      <c r="B143">
        <v>237031.13</v>
      </c>
      <c r="C143">
        <v>19156.95</v>
      </c>
      <c r="D143">
        <v>180865.06</v>
      </c>
      <c r="E143">
        <v>962078.42</v>
      </c>
      <c r="F143">
        <v>99981.18</v>
      </c>
      <c r="G143">
        <v>0</v>
      </c>
      <c r="J143">
        <v>1933</v>
      </c>
      <c r="N143">
        <v>-922606.01</v>
      </c>
      <c r="O143">
        <v>2263113.85</v>
      </c>
      <c r="P143">
        <v>352470.54</v>
      </c>
      <c r="S143">
        <v>220219</v>
      </c>
      <c r="T143">
        <v>20000</v>
      </c>
      <c r="U143">
        <v>298860</v>
      </c>
      <c r="X143">
        <v>73217.5</v>
      </c>
      <c r="Y143">
        <v>32080.560000000001</v>
      </c>
      <c r="AC143">
        <v>14627.5</v>
      </c>
    </row>
    <row r="144" spans="1:29" x14ac:dyDescent="0.25">
      <c r="A144" t="s">
        <v>2719</v>
      </c>
      <c r="B144">
        <v>312566.09000000003</v>
      </c>
      <c r="C144">
        <v>108124.25</v>
      </c>
      <c r="D144">
        <v>550958.98</v>
      </c>
      <c r="E144">
        <v>640924.80000000005</v>
      </c>
      <c r="F144">
        <v>182299.82</v>
      </c>
      <c r="G144">
        <v>2000</v>
      </c>
      <c r="J144">
        <v>1294</v>
      </c>
      <c r="L144">
        <v>36500</v>
      </c>
      <c r="N144">
        <v>-1204844.57</v>
      </c>
      <c r="O144">
        <v>2512572.4500000002</v>
      </c>
      <c r="P144">
        <v>480998.8</v>
      </c>
      <c r="Q144">
        <v>18000</v>
      </c>
      <c r="S144">
        <v>434063</v>
      </c>
      <c r="T144">
        <v>80936.009999999995</v>
      </c>
      <c r="U144">
        <v>487077</v>
      </c>
      <c r="X144">
        <v>118181.17</v>
      </c>
      <c r="Y144">
        <v>17001.18</v>
      </c>
      <c r="AC144">
        <v>11376.4</v>
      </c>
    </row>
    <row r="145" spans="1:29" x14ac:dyDescent="0.25">
      <c r="A145" t="s">
        <v>2720</v>
      </c>
      <c r="B145">
        <v>907546.9</v>
      </c>
      <c r="C145">
        <v>160045.60999999999</v>
      </c>
      <c r="D145">
        <v>105907.69</v>
      </c>
      <c r="E145">
        <v>1743111.86</v>
      </c>
      <c r="F145">
        <v>399658.99</v>
      </c>
      <c r="G145">
        <v>0</v>
      </c>
      <c r="J145">
        <v>2572</v>
      </c>
      <c r="L145">
        <v>36000</v>
      </c>
      <c r="N145">
        <v>1556181.84</v>
      </c>
      <c r="O145">
        <v>1298036.29</v>
      </c>
      <c r="P145">
        <v>661859.38</v>
      </c>
      <c r="Q145">
        <v>9000</v>
      </c>
      <c r="S145">
        <v>257550</v>
      </c>
      <c r="T145">
        <v>169605.11</v>
      </c>
      <c r="U145">
        <v>367230</v>
      </c>
      <c r="X145">
        <v>208720.58</v>
      </c>
      <c r="Y145">
        <v>41178.76</v>
      </c>
      <c r="AC145">
        <v>27046.51</v>
      </c>
    </row>
    <row r="146" spans="1:29" x14ac:dyDescent="0.25">
      <c r="A146" t="s">
        <v>2721</v>
      </c>
      <c r="B146">
        <v>538393.79</v>
      </c>
      <c r="C146">
        <v>39912.519999999997</v>
      </c>
      <c r="D146">
        <v>667832.16</v>
      </c>
      <c r="E146">
        <v>708333.73</v>
      </c>
      <c r="F146">
        <v>451270.48</v>
      </c>
      <c r="G146">
        <v>14160</v>
      </c>
      <c r="J146">
        <v>0</v>
      </c>
      <c r="N146">
        <v>593917.87</v>
      </c>
      <c r="O146">
        <v>1854562.35</v>
      </c>
      <c r="P146">
        <v>121188.23</v>
      </c>
      <c r="S146">
        <v>290220</v>
      </c>
      <c r="T146">
        <v>20899.68</v>
      </c>
      <c r="U146">
        <v>343508</v>
      </c>
      <c r="X146">
        <v>75148</v>
      </c>
      <c r="Y146">
        <v>23985.040000000001</v>
      </c>
      <c r="AC146">
        <v>5917.01</v>
      </c>
    </row>
    <row r="147" spans="1:29" x14ac:dyDescent="0.25">
      <c r="A147" t="s">
        <v>2722</v>
      </c>
      <c r="B147">
        <v>1862819.66</v>
      </c>
      <c r="C147">
        <v>42767.55</v>
      </c>
      <c r="D147">
        <v>24265.71</v>
      </c>
      <c r="E147">
        <v>598834.31000000006</v>
      </c>
      <c r="F147">
        <v>492912.65</v>
      </c>
      <c r="G147">
        <v>0</v>
      </c>
      <c r="J147">
        <v>0</v>
      </c>
      <c r="N147">
        <v>-811151.56</v>
      </c>
      <c r="O147">
        <v>3974625.34</v>
      </c>
      <c r="P147">
        <v>220936.71</v>
      </c>
      <c r="S147">
        <v>265881</v>
      </c>
      <c r="T147">
        <v>15106</v>
      </c>
      <c r="U147">
        <v>373138</v>
      </c>
      <c r="X147">
        <v>158112.89000000001</v>
      </c>
      <c r="Y147">
        <v>68492.22</v>
      </c>
      <c r="AC147">
        <v>8804.5</v>
      </c>
    </row>
    <row r="148" spans="1:29" x14ac:dyDescent="0.25">
      <c r="A148" t="s">
        <v>2723</v>
      </c>
      <c r="B148">
        <v>596391.69999999995</v>
      </c>
      <c r="C148">
        <v>14846</v>
      </c>
      <c r="D148">
        <v>103270.5</v>
      </c>
      <c r="E148">
        <v>902946.27</v>
      </c>
      <c r="F148">
        <v>332348.73</v>
      </c>
      <c r="G148">
        <v>9000</v>
      </c>
      <c r="J148">
        <v>1482</v>
      </c>
      <c r="N148">
        <v>1952328.05</v>
      </c>
      <c r="P148">
        <v>139000.32000000001</v>
      </c>
      <c r="S148">
        <v>326498</v>
      </c>
      <c r="T148">
        <v>10142.08</v>
      </c>
      <c r="U148">
        <v>436398</v>
      </c>
      <c r="X148">
        <v>68572.399999999994</v>
      </c>
      <c r="Y148">
        <v>49721.4</v>
      </c>
      <c r="AA148">
        <v>1992</v>
      </c>
    </row>
    <row r="149" spans="1:29" x14ac:dyDescent="0.25">
      <c r="A149" t="s">
        <v>2724</v>
      </c>
      <c r="B149">
        <v>1320214.19</v>
      </c>
      <c r="C149">
        <v>99368.76</v>
      </c>
      <c r="D149">
        <v>152681.01</v>
      </c>
      <c r="E149">
        <v>583120.51</v>
      </c>
      <c r="F149">
        <v>548227.92000000004</v>
      </c>
      <c r="G149">
        <v>16440</v>
      </c>
      <c r="H149">
        <v>1003.5</v>
      </c>
      <c r="J149">
        <v>4995.12</v>
      </c>
      <c r="N149">
        <v>124274.01</v>
      </c>
      <c r="O149">
        <v>2538450.7999999998</v>
      </c>
      <c r="P149">
        <v>256930.3</v>
      </c>
      <c r="S149">
        <v>323648</v>
      </c>
      <c r="T149">
        <v>6800</v>
      </c>
      <c r="U149">
        <v>362681.25</v>
      </c>
      <c r="X149">
        <v>102908.74</v>
      </c>
      <c r="Y149">
        <v>67939.350000000006</v>
      </c>
    </row>
    <row r="150" spans="1:29" x14ac:dyDescent="0.25">
      <c r="A150" t="s">
        <v>2725</v>
      </c>
      <c r="B150">
        <v>1288042.97</v>
      </c>
      <c r="C150">
        <v>122556.54</v>
      </c>
      <c r="D150">
        <v>616443.18999999994</v>
      </c>
      <c r="E150">
        <v>917129.92</v>
      </c>
      <c r="F150">
        <v>271913.23</v>
      </c>
      <c r="G150">
        <v>6760</v>
      </c>
      <c r="J150">
        <v>0</v>
      </c>
      <c r="N150">
        <v>206048.06</v>
      </c>
      <c r="O150">
        <v>3053279.47</v>
      </c>
      <c r="P150">
        <v>278893.93</v>
      </c>
      <c r="S150">
        <v>258517</v>
      </c>
      <c r="T150">
        <v>19241.759999999998</v>
      </c>
      <c r="U150">
        <v>387411</v>
      </c>
      <c r="X150">
        <v>133867.4</v>
      </c>
      <c r="Y150">
        <v>23880.86</v>
      </c>
      <c r="AC150">
        <v>11285.5</v>
      </c>
    </row>
    <row r="151" spans="1:29" x14ac:dyDescent="0.25">
      <c r="A151" t="s">
        <v>2726</v>
      </c>
      <c r="B151">
        <v>1123841.08</v>
      </c>
      <c r="C151">
        <v>22665.439999999999</v>
      </c>
      <c r="D151">
        <v>29252.3</v>
      </c>
      <c r="E151">
        <v>221670.56</v>
      </c>
      <c r="F151">
        <v>252453.56</v>
      </c>
      <c r="G151">
        <v>0</v>
      </c>
      <c r="J151">
        <v>0</v>
      </c>
      <c r="N151">
        <v>-389186.34</v>
      </c>
      <c r="O151">
        <v>1819262.69</v>
      </c>
      <c r="P151">
        <v>378968.13</v>
      </c>
      <c r="S151">
        <v>234381</v>
      </c>
      <c r="T151">
        <v>14277.84</v>
      </c>
      <c r="U151">
        <v>314855</v>
      </c>
      <c r="X151">
        <v>47828.9</v>
      </c>
      <c r="Y151">
        <v>18584.48</v>
      </c>
      <c r="AC151">
        <v>26552</v>
      </c>
    </row>
    <row r="152" spans="1:29" x14ac:dyDescent="0.25">
      <c r="A152" t="s">
        <v>2727</v>
      </c>
      <c r="B152">
        <v>597165.30000000005</v>
      </c>
      <c r="C152">
        <v>1370</v>
      </c>
      <c r="D152">
        <v>544656.74</v>
      </c>
      <c r="E152">
        <v>773522.82</v>
      </c>
      <c r="F152">
        <v>290428.59999999998</v>
      </c>
      <c r="G152">
        <v>9590</v>
      </c>
      <c r="J152">
        <v>0</v>
      </c>
      <c r="N152">
        <v>-278811.15000000002</v>
      </c>
      <c r="O152">
        <v>2522678.58</v>
      </c>
      <c r="P152">
        <v>113412.92</v>
      </c>
      <c r="S152">
        <v>315406</v>
      </c>
      <c r="T152">
        <v>61546.64</v>
      </c>
      <c r="U152">
        <v>390475</v>
      </c>
      <c r="X152">
        <v>76776.09</v>
      </c>
      <c r="Y152">
        <v>34931.14</v>
      </c>
      <c r="AC152">
        <v>2532.3000000000002</v>
      </c>
    </row>
    <row r="153" spans="1:29" x14ac:dyDescent="0.25">
      <c r="A153" t="s">
        <v>2728</v>
      </c>
      <c r="B153">
        <v>438651.95</v>
      </c>
      <c r="C153">
        <v>11315.25</v>
      </c>
      <c r="D153">
        <v>168481.36</v>
      </c>
      <c r="E153">
        <v>790265.61</v>
      </c>
      <c r="F153">
        <v>259131.21</v>
      </c>
      <c r="G153">
        <v>3700</v>
      </c>
      <c r="J153">
        <v>0</v>
      </c>
      <c r="N153">
        <v>-3036639.06</v>
      </c>
      <c r="O153">
        <v>4801199.47</v>
      </c>
      <c r="P153">
        <v>128696.23</v>
      </c>
      <c r="S153">
        <v>126021</v>
      </c>
      <c r="T153">
        <v>23118.400000000001</v>
      </c>
      <c r="U153">
        <v>177134</v>
      </c>
      <c r="X153">
        <v>87050.62</v>
      </c>
      <c r="Y153">
        <v>65977.34</v>
      </c>
      <c r="AC153">
        <v>6740.25</v>
      </c>
    </row>
    <row r="154" spans="1:29" x14ac:dyDescent="0.25">
      <c r="A154" t="s">
        <v>2729</v>
      </c>
      <c r="B154">
        <v>400858.81</v>
      </c>
      <c r="C154">
        <v>37416.050000000003</v>
      </c>
      <c r="D154">
        <v>452227.26</v>
      </c>
      <c r="E154">
        <v>846126.2</v>
      </c>
      <c r="F154">
        <v>447549.19</v>
      </c>
      <c r="G154">
        <v>59000</v>
      </c>
      <c r="H154">
        <v>2501</v>
      </c>
      <c r="J154">
        <v>3038</v>
      </c>
      <c r="N154">
        <v>-2942727.27</v>
      </c>
      <c r="O154">
        <v>5209136.26</v>
      </c>
      <c r="P154">
        <v>87024.320000000007</v>
      </c>
      <c r="S154">
        <v>383530</v>
      </c>
      <c r="T154">
        <v>19396</v>
      </c>
      <c r="U154">
        <v>441036</v>
      </c>
      <c r="X154">
        <v>91190.62</v>
      </c>
      <c r="Y154">
        <v>89720.04</v>
      </c>
      <c r="AC154">
        <v>3744</v>
      </c>
    </row>
    <row r="155" spans="1:29" x14ac:dyDescent="0.25">
      <c r="A155" t="s">
        <v>2730</v>
      </c>
      <c r="B155">
        <v>896237.14</v>
      </c>
      <c r="C155">
        <v>18504.25</v>
      </c>
      <c r="D155">
        <v>435541.54</v>
      </c>
      <c r="E155">
        <v>631255.56999999995</v>
      </c>
      <c r="F155">
        <v>203059.01</v>
      </c>
      <c r="G155">
        <v>3500</v>
      </c>
      <c r="J155">
        <v>0</v>
      </c>
      <c r="N155">
        <v>-141025.79</v>
      </c>
      <c r="O155">
        <v>2453318.4700000002</v>
      </c>
      <c r="P155">
        <v>101924.92</v>
      </c>
      <c r="S155">
        <v>200221</v>
      </c>
      <c r="T155">
        <v>12842.8</v>
      </c>
      <c r="U155">
        <v>251171</v>
      </c>
      <c r="X155">
        <v>124581.75999999999</v>
      </c>
      <c r="Y155">
        <v>40443.160000000003</v>
      </c>
      <c r="AC155">
        <v>3672.84</v>
      </c>
    </row>
    <row r="156" spans="1:29" x14ac:dyDescent="0.25">
      <c r="A156" t="s">
        <v>2731</v>
      </c>
      <c r="B156">
        <v>2296279.75</v>
      </c>
      <c r="C156">
        <v>101398.58</v>
      </c>
      <c r="D156">
        <v>832621.34</v>
      </c>
      <c r="E156">
        <v>302671.8</v>
      </c>
      <c r="F156">
        <v>1744195.32</v>
      </c>
      <c r="G156">
        <v>5750</v>
      </c>
      <c r="J156">
        <v>0</v>
      </c>
      <c r="N156">
        <v>814180.44</v>
      </c>
      <c r="O156">
        <v>4517827.99</v>
      </c>
      <c r="P156">
        <v>248513.46</v>
      </c>
      <c r="S156">
        <v>416731</v>
      </c>
      <c r="T156">
        <v>33474.400000000001</v>
      </c>
      <c r="U156">
        <v>570613</v>
      </c>
      <c r="X156">
        <v>78864.83</v>
      </c>
      <c r="Y156">
        <v>67844.399999999994</v>
      </c>
      <c r="AC156">
        <v>9430.2900000000009</v>
      </c>
    </row>
    <row r="157" spans="1:29" x14ac:dyDescent="0.25">
      <c r="A157" t="s">
        <v>2732</v>
      </c>
      <c r="B157">
        <v>450102.89</v>
      </c>
      <c r="C157">
        <v>10585.5</v>
      </c>
      <c r="D157">
        <v>53271.66</v>
      </c>
      <c r="E157">
        <v>531646.42000000004</v>
      </c>
      <c r="F157">
        <v>356039.56</v>
      </c>
      <c r="G157">
        <v>0</v>
      </c>
      <c r="N157">
        <v>-1518657.96</v>
      </c>
      <c r="O157">
        <v>3061336.79</v>
      </c>
      <c r="P157">
        <v>104148.13</v>
      </c>
      <c r="S157">
        <v>214242</v>
      </c>
      <c r="T157">
        <v>25738.400000000001</v>
      </c>
      <c r="U157">
        <v>284582</v>
      </c>
      <c r="X157">
        <v>97797.75</v>
      </c>
      <c r="Y157">
        <v>47061.58</v>
      </c>
      <c r="AC157">
        <v>17801</v>
      </c>
    </row>
    <row r="158" spans="1:29" x14ac:dyDescent="0.25">
      <c r="A158" t="s">
        <v>2733</v>
      </c>
      <c r="B158">
        <v>666048.51</v>
      </c>
      <c r="C158">
        <v>28505.55</v>
      </c>
      <c r="D158">
        <v>400832.73</v>
      </c>
      <c r="E158">
        <v>1688777.79</v>
      </c>
      <c r="F158">
        <v>587361.65</v>
      </c>
      <c r="G158">
        <v>0</v>
      </c>
      <c r="J158">
        <v>0</v>
      </c>
      <c r="N158">
        <v>1166410.47</v>
      </c>
      <c r="O158">
        <v>2227904.62</v>
      </c>
      <c r="P158">
        <v>80406.19</v>
      </c>
      <c r="S158">
        <v>211029</v>
      </c>
      <c r="T158">
        <v>9922</v>
      </c>
      <c r="U158">
        <v>270398</v>
      </c>
      <c r="X158">
        <v>69881.64</v>
      </c>
      <c r="Y158">
        <v>4501</v>
      </c>
      <c r="AC158">
        <v>9712.1</v>
      </c>
    </row>
    <row r="159" spans="1:29" x14ac:dyDescent="0.25">
      <c r="A159" t="s">
        <v>2734</v>
      </c>
      <c r="B159">
        <v>811239</v>
      </c>
      <c r="C159">
        <v>75877.16</v>
      </c>
      <c r="D159">
        <v>473594.34</v>
      </c>
      <c r="E159">
        <v>1388499.74</v>
      </c>
      <c r="F159">
        <v>308437.68</v>
      </c>
      <c r="G159">
        <v>5500</v>
      </c>
      <c r="J159">
        <v>594</v>
      </c>
      <c r="L159">
        <v>464</v>
      </c>
      <c r="N159">
        <v>1434153.93</v>
      </c>
      <c r="O159">
        <v>1652500.79</v>
      </c>
      <c r="P159">
        <v>97755.39</v>
      </c>
      <c r="S159">
        <v>249780</v>
      </c>
      <c r="T159">
        <v>27378</v>
      </c>
      <c r="U159">
        <v>298934</v>
      </c>
      <c r="X159">
        <v>56943.83</v>
      </c>
      <c r="Y159">
        <v>23281.66</v>
      </c>
    </row>
    <row r="160" spans="1:29" x14ac:dyDescent="0.25">
      <c r="A160" t="s">
        <v>2735</v>
      </c>
      <c r="B160">
        <v>434717.39</v>
      </c>
      <c r="C160">
        <v>0</v>
      </c>
      <c r="D160">
        <v>127001.52</v>
      </c>
      <c r="E160">
        <v>1120816.67</v>
      </c>
      <c r="F160">
        <v>512433.49</v>
      </c>
      <c r="J160">
        <v>0</v>
      </c>
      <c r="N160">
        <v>186935.9</v>
      </c>
      <c r="O160">
        <v>2038406.69</v>
      </c>
      <c r="P160">
        <v>87790.84</v>
      </c>
      <c r="S160">
        <v>336875</v>
      </c>
      <c r="T160">
        <v>9818.4</v>
      </c>
      <c r="U160">
        <v>377585</v>
      </c>
      <c r="X160">
        <v>60142.97</v>
      </c>
      <c r="Y160">
        <v>16454.86</v>
      </c>
    </row>
    <row r="161" spans="1:29" x14ac:dyDescent="0.25">
      <c r="A161" t="s">
        <v>2736</v>
      </c>
      <c r="B161">
        <v>924522.68</v>
      </c>
      <c r="C161">
        <v>4475.13</v>
      </c>
      <c r="D161">
        <v>75569.48</v>
      </c>
      <c r="E161">
        <v>1029866.28</v>
      </c>
      <c r="F161">
        <v>609959.63</v>
      </c>
      <c r="G161">
        <v>0</v>
      </c>
      <c r="J161">
        <v>404</v>
      </c>
      <c r="N161">
        <v>203749.15</v>
      </c>
      <c r="O161">
        <v>2546107.46</v>
      </c>
      <c r="P161">
        <v>96831.74</v>
      </c>
      <c r="S161">
        <v>299320</v>
      </c>
      <c r="T161">
        <v>29304.74</v>
      </c>
      <c r="U161">
        <v>339403.5</v>
      </c>
      <c r="X161">
        <v>96683</v>
      </c>
      <c r="Y161">
        <v>61193.46</v>
      </c>
      <c r="AC161">
        <v>7594.58</v>
      </c>
    </row>
    <row r="162" spans="1:29" x14ac:dyDescent="0.25">
      <c r="A162" t="s">
        <v>2737</v>
      </c>
      <c r="B162">
        <v>434044.2</v>
      </c>
      <c r="C162">
        <v>43047.19</v>
      </c>
      <c r="D162">
        <v>67201.16</v>
      </c>
      <c r="E162">
        <v>230694.81</v>
      </c>
      <c r="F162">
        <v>498954.35</v>
      </c>
      <c r="G162">
        <v>14700</v>
      </c>
      <c r="J162">
        <v>2856</v>
      </c>
      <c r="N162">
        <v>-1414221.85</v>
      </c>
      <c r="O162">
        <v>2320392.7599999998</v>
      </c>
      <c r="P162">
        <v>305391.87</v>
      </c>
      <c r="S162">
        <v>156093</v>
      </c>
      <c r="T162">
        <v>6888.96</v>
      </c>
      <c r="U162">
        <v>203113</v>
      </c>
      <c r="X162">
        <v>43717.53</v>
      </c>
      <c r="Y162">
        <v>11113.51</v>
      </c>
      <c r="AC162">
        <v>6622.58</v>
      </c>
    </row>
    <row r="163" spans="1:29" x14ac:dyDescent="0.25">
      <c r="A163" t="s">
        <v>2797</v>
      </c>
      <c r="B163">
        <v>470248.73</v>
      </c>
      <c r="C163">
        <v>15637.5</v>
      </c>
      <c r="D163">
        <v>175714</v>
      </c>
      <c r="E163">
        <v>784887.72</v>
      </c>
      <c r="F163">
        <v>411037.06</v>
      </c>
      <c r="G163">
        <v>3000</v>
      </c>
      <c r="J163">
        <v>546</v>
      </c>
      <c r="N163">
        <v>-762068.74</v>
      </c>
      <c r="O163">
        <v>2754433.99</v>
      </c>
      <c r="P163">
        <v>62934.239999999998</v>
      </c>
      <c r="S163">
        <v>252322</v>
      </c>
      <c r="T163">
        <v>11289.92</v>
      </c>
      <c r="U163">
        <v>300012</v>
      </c>
      <c r="X163">
        <v>58176.160000000003</v>
      </c>
      <c r="Y163">
        <v>69118.84</v>
      </c>
      <c r="AC163">
        <v>4493</v>
      </c>
    </row>
    <row r="164" spans="1:29" x14ac:dyDescent="0.25">
      <c r="A164" t="s">
        <v>2801</v>
      </c>
      <c r="B164">
        <v>732135.26</v>
      </c>
      <c r="C164">
        <v>940.88</v>
      </c>
      <c r="D164">
        <v>79082.3</v>
      </c>
      <c r="E164">
        <v>493590</v>
      </c>
      <c r="F164">
        <v>268833.57</v>
      </c>
      <c r="G164">
        <v>9500</v>
      </c>
      <c r="J164">
        <v>0</v>
      </c>
      <c r="N164">
        <v>-2845938.96</v>
      </c>
      <c r="O164">
        <v>4163724</v>
      </c>
      <c r="P164">
        <v>410898.21</v>
      </c>
      <c r="R164">
        <v>0.72</v>
      </c>
      <c r="S164">
        <v>183841</v>
      </c>
      <c r="T164">
        <v>27599.119999999999</v>
      </c>
      <c r="U164">
        <v>212241</v>
      </c>
      <c r="X164">
        <v>92805.46</v>
      </c>
      <c r="Y164">
        <v>12568.34</v>
      </c>
      <c r="AC164">
        <v>15969.14</v>
      </c>
    </row>
    <row r="165" spans="1:29" x14ac:dyDescent="0.25">
      <c r="A165" t="s">
        <v>2805</v>
      </c>
      <c r="B165">
        <v>270048.62</v>
      </c>
      <c r="C165">
        <v>46996.31</v>
      </c>
      <c r="D165">
        <v>562932.32999999996</v>
      </c>
      <c r="E165">
        <v>690674.81</v>
      </c>
      <c r="F165">
        <v>546095.72</v>
      </c>
      <c r="G165">
        <v>62000</v>
      </c>
      <c r="J165">
        <v>2803</v>
      </c>
      <c r="N165">
        <v>-1124117.8799999999</v>
      </c>
      <c r="O165">
        <v>3254719.47</v>
      </c>
      <c r="P165">
        <v>42521.66</v>
      </c>
      <c r="S165">
        <v>268653</v>
      </c>
      <c r="T165">
        <v>5054.3999999999996</v>
      </c>
      <c r="U165">
        <v>311620</v>
      </c>
      <c r="X165">
        <v>30873.360000000001</v>
      </c>
      <c r="Y165">
        <v>39764.019999999997</v>
      </c>
      <c r="AC165">
        <v>13231.56</v>
      </c>
    </row>
    <row r="166" spans="1:29" x14ac:dyDescent="0.25">
      <c r="A166" t="s">
        <v>2738</v>
      </c>
      <c r="B166">
        <v>534406.55000000005</v>
      </c>
      <c r="C166">
        <v>1147614.53</v>
      </c>
      <c r="D166">
        <v>97390.52</v>
      </c>
      <c r="E166">
        <v>281530.83</v>
      </c>
      <c r="F166">
        <v>337388.71</v>
      </c>
      <c r="G166">
        <v>3000</v>
      </c>
      <c r="J166">
        <v>564.35</v>
      </c>
      <c r="N166">
        <v>-2597590.71</v>
      </c>
      <c r="O166">
        <v>5043639.74</v>
      </c>
      <c r="P166">
        <v>112185.38</v>
      </c>
      <c r="S166">
        <v>353518.2</v>
      </c>
      <c r="U166">
        <v>416328.2</v>
      </c>
      <c r="X166">
        <v>66626.66</v>
      </c>
      <c r="Y166">
        <v>25116.92</v>
      </c>
    </row>
    <row r="167" spans="1:29" x14ac:dyDescent="0.25">
      <c r="A167" t="s">
        <v>2739</v>
      </c>
      <c r="B167">
        <v>182739.1</v>
      </c>
      <c r="C167">
        <v>46142.3</v>
      </c>
      <c r="D167">
        <v>18335.849999999999</v>
      </c>
      <c r="E167">
        <v>611474.93999999994</v>
      </c>
      <c r="F167">
        <v>108889.52</v>
      </c>
      <c r="G167">
        <v>3000</v>
      </c>
      <c r="J167">
        <v>0</v>
      </c>
      <c r="N167">
        <v>-2169983.02</v>
      </c>
      <c r="O167">
        <v>3325480.98</v>
      </c>
      <c r="P167">
        <v>57283.49</v>
      </c>
      <c r="S167">
        <v>168609</v>
      </c>
      <c r="U167">
        <v>213095</v>
      </c>
      <c r="X167">
        <v>115086.58</v>
      </c>
      <c r="Y167">
        <v>48064.46</v>
      </c>
    </row>
    <row r="168" spans="1:29" x14ac:dyDescent="0.25">
      <c r="A168" t="s">
        <v>2740</v>
      </c>
      <c r="B168">
        <v>491165.46</v>
      </c>
      <c r="C168">
        <v>499386.79</v>
      </c>
      <c r="D168">
        <v>8144.09</v>
      </c>
      <c r="E168">
        <v>596961.99</v>
      </c>
      <c r="F168">
        <v>195162.93</v>
      </c>
      <c r="G168">
        <v>2000</v>
      </c>
      <c r="J168">
        <v>28.04</v>
      </c>
      <c r="N168">
        <v>-469559.14</v>
      </c>
      <c r="O168">
        <v>2333757.04</v>
      </c>
      <c r="P168">
        <v>61873.599999999999</v>
      </c>
      <c r="S168">
        <v>280259</v>
      </c>
      <c r="U168">
        <v>321219</v>
      </c>
      <c r="X168">
        <v>40596.769999999997</v>
      </c>
      <c r="Y168">
        <v>35402.58</v>
      </c>
    </row>
    <row r="169" spans="1:29" x14ac:dyDescent="0.25">
      <c r="A169" t="s">
        <v>2741</v>
      </c>
      <c r="B169">
        <v>1303514.3400000001</v>
      </c>
      <c r="C169">
        <v>1207526</v>
      </c>
      <c r="D169">
        <v>118848.37</v>
      </c>
      <c r="E169">
        <v>117689.24</v>
      </c>
      <c r="F169">
        <v>71182.75</v>
      </c>
      <c r="G169">
        <v>3000</v>
      </c>
      <c r="J169">
        <v>0</v>
      </c>
      <c r="N169">
        <v>-422750.06</v>
      </c>
      <c r="O169">
        <v>3361619.92</v>
      </c>
      <c r="P169">
        <v>142381.82</v>
      </c>
      <c r="S169">
        <v>260029</v>
      </c>
      <c r="U169">
        <v>413901</v>
      </c>
      <c r="X169">
        <v>52193.21</v>
      </c>
      <c r="Y169">
        <v>9284.9599999999991</v>
      </c>
    </row>
    <row r="170" spans="1:29" x14ac:dyDescent="0.25">
      <c r="A170" t="s">
        <v>2742</v>
      </c>
      <c r="B170">
        <v>1024087.87</v>
      </c>
      <c r="C170">
        <v>5502478.9900000002</v>
      </c>
      <c r="D170">
        <v>85301.49</v>
      </c>
      <c r="E170">
        <v>359234.2</v>
      </c>
      <c r="F170">
        <v>412630.73</v>
      </c>
      <c r="G170">
        <v>2100</v>
      </c>
      <c r="J170">
        <v>1371.12</v>
      </c>
      <c r="N170">
        <v>5649455.9000000004</v>
      </c>
      <c r="O170">
        <v>1757958</v>
      </c>
      <c r="P170">
        <v>287942.3</v>
      </c>
      <c r="S170">
        <v>238041.2</v>
      </c>
      <c r="U170">
        <v>337009.2</v>
      </c>
      <c r="V170">
        <v>160</v>
      </c>
      <c r="W170">
        <v>720</v>
      </c>
      <c r="X170">
        <v>114639.23</v>
      </c>
      <c r="Y170">
        <v>54897.14</v>
      </c>
    </row>
    <row r="171" spans="1:29" x14ac:dyDescent="0.25">
      <c r="A171" t="s">
        <v>2743</v>
      </c>
      <c r="B171">
        <v>407409.09</v>
      </c>
      <c r="C171">
        <v>399733.9</v>
      </c>
      <c r="D171">
        <v>22011.37</v>
      </c>
      <c r="E171">
        <v>506920.2</v>
      </c>
      <c r="F171">
        <v>114683.52</v>
      </c>
      <c r="G171">
        <v>3000</v>
      </c>
      <c r="J171">
        <v>514.42999999999995</v>
      </c>
      <c r="N171">
        <v>-728603.16</v>
      </c>
      <c r="O171">
        <v>2322668.0699999998</v>
      </c>
      <c r="P171">
        <v>104445.63</v>
      </c>
      <c r="S171">
        <v>222663</v>
      </c>
      <c r="U171">
        <v>259687</v>
      </c>
      <c r="X171">
        <v>126960.16</v>
      </c>
      <c r="Y171">
        <v>43823.94</v>
      </c>
    </row>
    <row r="172" spans="1:29" x14ac:dyDescent="0.25">
      <c r="A172" t="s">
        <v>2744</v>
      </c>
      <c r="B172">
        <v>510023.6</v>
      </c>
      <c r="C172">
        <v>1140366.55</v>
      </c>
      <c r="D172">
        <v>74784.710000000006</v>
      </c>
      <c r="E172">
        <v>246570.03</v>
      </c>
      <c r="F172">
        <v>852655.45</v>
      </c>
      <c r="G172">
        <v>3500</v>
      </c>
      <c r="J172">
        <v>421.04</v>
      </c>
      <c r="N172">
        <v>250680.9</v>
      </c>
      <c r="O172">
        <v>2694089.96</v>
      </c>
      <c r="P172">
        <v>95881.62</v>
      </c>
      <c r="S172">
        <v>225566</v>
      </c>
      <c r="U172">
        <v>320870</v>
      </c>
      <c r="V172">
        <v>160</v>
      </c>
      <c r="W172">
        <v>720</v>
      </c>
      <c r="X172">
        <v>63003.91</v>
      </c>
      <c r="Y172">
        <v>61963.82</v>
      </c>
    </row>
    <row r="173" spans="1:29" x14ac:dyDescent="0.25">
      <c r="A173" t="s">
        <v>2795</v>
      </c>
      <c r="B173">
        <v>233703.49</v>
      </c>
      <c r="C173">
        <v>423786.75</v>
      </c>
      <c r="D173">
        <v>67527.009999999995</v>
      </c>
      <c r="E173">
        <v>407098.28</v>
      </c>
      <c r="F173">
        <v>923127.27</v>
      </c>
      <c r="G173">
        <v>0</v>
      </c>
      <c r="J173">
        <v>0</v>
      </c>
      <c r="N173">
        <v>-401426.11</v>
      </c>
      <c r="O173">
        <v>2583594.75</v>
      </c>
      <c r="P173">
        <v>69508.95</v>
      </c>
      <c r="S173">
        <v>122808</v>
      </c>
      <c r="U173">
        <v>191775</v>
      </c>
      <c r="X173">
        <v>35149.99</v>
      </c>
      <c r="Y173">
        <v>56099.1</v>
      </c>
    </row>
    <row r="174" spans="1:29" x14ac:dyDescent="0.25">
      <c r="A174" t="s">
        <v>2806</v>
      </c>
      <c r="B174">
        <v>125573.36</v>
      </c>
      <c r="C174">
        <v>100287.45</v>
      </c>
      <c r="D174">
        <v>46598.99</v>
      </c>
      <c r="E174">
        <v>996886.78</v>
      </c>
      <c r="F174">
        <v>108001.35</v>
      </c>
      <c r="J174">
        <v>193.46</v>
      </c>
      <c r="N174">
        <v>-2165428.7000000002</v>
      </c>
      <c r="O174">
        <v>3606433.4</v>
      </c>
      <c r="P174">
        <v>62206.05</v>
      </c>
      <c r="S174">
        <v>134176</v>
      </c>
      <c r="U174">
        <v>173392</v>
      </c>
      <c r="X174">
        <v>23854.1</v>
      </c>
      <c r="Y174">
        <v>33718.480000000003</v>
      </c>
    </row>
    <row r="175" spans="1:29" x14ac:dyDescent="0.25">
      <c r="A175" t="s">
        <v>2745</v>
      </c>
      <c r="B175">
        <v>619016.54</v>
      </c>
      <c r="C175">
        <v>431668.23</v>
      </c>
      <c r="D175">
        <v>190544.51</v>
      </c>
      <c r="E175">
        <v>746116.18</v>
      </c>
      <c r="F175">
        <v>241014.17</v>
      </c>
      <c r="J175">
        <v>1644</v>
      </c>
      <c r="N175">
        <v>-65966.61</v>
      </c>
      <c r="O175">
        <v>1870843.71</v>
      </c>
      <c r="P175">
        <v>469399.23</v>
      </c>
      <c r="U175">
        <v>64550</v>
      </c>
      <c r="X175">
        <v>8962</v>
      </c>
      <c r="Y175">
        <v>10130</v>
      </c>
    </row>
    <row r="176" spans="1:29" x14ac:dyDescent="0.25">
      <c r="A176" t="s">
        <v>2746</v>
      </c>
      <c r="B176">
        <v>736234.82</v>
      </c>
      <c r="C176">
        <v>33700</v>
      </c>
      <c r="D176">
        <v>122873.05</v>
      </c>
      <c r="E176">
        <v>725767.33</v>
      </c>
      <c r="F176">
        <v>273607.39</v>
      </c>
      <c r="G176">
        <v>4000</v>
      </c>
      <c r="J176">
        <v>25.24</v>
      </c>
      <c r="N176">
        <v>-1868875.23</v>
      </c>
      <c r="O176">
        <v>3462022.37</v>
      </c>
      <c r="P176">
        <v>457238.75</v>
      </c>
      <c r="S176">
        <v>386675.4</v>
      </c>
      <c r="T176">
        <v>69500</v>
      </c>
      <c r="U176">
        <v>450759.4</v>
      </c>
      <c r="X176">
        <v>75516.850000000006</v>
      </c>
      <c r="Y176">
        <v>42170.78</v>
      </c>
      <c r="AC176">
        <v>21138.16</v>
      </c>
    </row>
    <row r="177" spans="1:29" x14ac:dyDescent="0.25">
      <c r="A177" t="s">
        <v>2747</v>
      </c>
      <c r="B177">
        <v>1764961.05</v>
      </c>
      <c r="C177">
        <v>26102.5</v>
      </c>
      <c r="D177">
        <v>189732.23</v>
      </c>
      <c r="E177">
        <v>7166020.6799999997</v>
      </c>
      <c r="F177">
        <v>3833478.43</v>
      </c>
      <c r="G177">
        <v>1900</v>
      </c>
      <c r="J177">
        <v>202.8</v>
      </c>
      <c r="N177">
        <v>11992335.880000001</v>
      </c>
      <c r="P177">
        <v>1365103.02</v>
      </c>
      <c r="S177">
        <v>270981.09999999998</v>
      </c>
      <c r="U177">
        <v>440819.1</v>
      </c>
      <c r="V177">
        <v>4900</v>
      </c>
      <c r="X177">
        <v>125535.17</v>
      </c>
      <c r="Y177">
        <v>200358.64</v>
      </c>
      <c r="AC177">
        <v>42343.5</v>
      </c>
    </row>
    <row r="178" spans="1:29" x14ac:dyDescent="0.25">
      <c r="A178" t="s">
        <v>2748</v>
      </c>
      <c r="B178">
        <v>2828132.35</v>
      </c>
      <c r="C178">
        <v>12157.33</v>
      </c>
      <c r="D178">
        <v>179896.04</v>
      </c>
      <c r="E178">
        <v>557884.35</v>
      </c>
      <c r="F178">
        <v>3290157.8</v>
      </c>
      <c r="G178">
        <v>0</v>
      </c>
      <c r="I178">
        <v>144000</v>
      </c>
      <c r="J178">
        <v>65</v>
      </c>
      <c r="N178">
        <v>-1695303.73</v>
      </c>
      <c r="O178">
        <v>3101018.9</v>
      </c>
      <c r="P178">
        <v>917261.45</v>
      </c>
      <c r="Q178">
        <v>1000000</v>
      </c>
      <c r="T178">
        <v>460242.07</v>
      </c>
      <c r="U178">
        <v>522411</v>
      </c>
      <c r="X178">
        <v>99742.83</v>
      </c>
      <c r="Y178">
        <v>325527.53999999998</v>
      </c>
      <c r="AC178">
        <v>12298.75</v>
      </c>
    </row>
    <row r="179" spans="1:29" x14ac:dyDescent="0.25">
      <c r="A179" t="s">
        <v>2749</v>
      </c>
      <c r="B179">
        <v>656762.80000000005</v>
      </c>
      <c r="C179">
        <v>52865.85</v>
      </c>
      <c r="D179">
        <v>261348.49</v>
      </c>
      <c r="E179">
        <v>122065.98</v>
      </c>
      <c r="F179">
        <v>637317.62</v>
      </c>
      <c r="G179">
        <v>1500</v>
      </c>
      <c r="J179">
        <v>0</v>
      </c>
      <c r="N179">
        <v>1288083.3500000001</v>
      </c>
      <c r="O179">
        <v>254405.43</v>
      </c>
      <c r="P179">
        <v>453107.85</v>
      </c>
      <c r="S179">
        <v>460784.4</v>
      </c>
      <c r="U179">
        <v>547821.4</v>
      </c>
      <c r="X179">
        <v>92062.09</v>
      </c>
      <c r="Y179">
        <v>65121.57</v>
      </c>
      <c r="AC179">
        <v>13277.98</v>
      </c>
    </row>
    <row r="180" spans="1:29" x14ac:dyDescent="0.25">
      <c r="A180" t="s">
        <v>2750</v>
      </c>
      <c r="B180">
        <v>792032.77</v>
      </c>
      <c r="C180">
        <v>125369.48</v>
      </c>
      <c r="D180">
        <v>260737.33</v>
      </c>
      <c r="E180">
        <v>0</v>
      </c>
      <c r="F180">
        <v>478929.59</v>
      </c>
      <c r="G180">
        <v>8700</v>
      </c>
      <c r="J180">
        <v>805</v>
      </c>
      <c r="N180">
        <v>-3032054.55</v>
      </c>
      <c r="O180">
        <v>4470863.96</v>
      </c>
      <c r="P180">
        <v>480370.5</v>
      </c>
      <c r="S180">
        <v>491014.1</v>
      </c>
      <c r="T180">
        <v>10500</v>
      </c>
      <c r="U180">
        <v>581468.1</v>
      </c>
      <c r="X180">
        <v>86476.75</v>
      </c>
      <c r="Y180">
        <v>99706.99</v>
      </c>
    </row>
    <row r="181" spans="1:29" x14ac:dyDescent="0.25">
      <c r="A181" t="s">
        <v>2751</v>
      </c>
      <c r="B181">
        <v>629463.57999999996</v>
      </c>
      <c r="C181">
        <v>31801.5</v>
      </c>
      <c r="D181">
        <v>128492.54</v>
      </c>
      <c r="E181">
        <v>26708.95</v>
      </c>
      <c r="F181">
        <v>159936.85999999999</v>
      </c>
      <c r="G181">
        <v>7200</v>
      </c>
      <c r="I181">
        <v>36000</v>
      </c>
      <c r="J181">
        <v>0</v>
      </c>
      <c r="N181">
        <v>-831309.41</v>
      </c>
      <c r="O181">
        <v>1561169.34</v>
      </c>
      <c r="P181">
        <v>461459.56</v>
      </c>
      <c r="S181">
        <v>487584.8</v>
      </c>
      <c r="U181">
        <v>610638.80000000005</v>
      </c>
      <c r="X181">
        <v>79037.33</v>
      </c>
      <c r="Y181">
        <v>21207.7</v>
      </c>
      <c r="AC181">
        <v>11125.88</v>
      </c>
    </row>
    <row r="182" spans="1:29" x14ac:dyDescent="0.25">
      <c r="A182" t="s">
        <v>2752</v>
      </c>
      <c r="B182">
        <v>760956.99</v>
      </c>
      <c r="C182">
        <v>16119.75</v>
      </c>
      <c r="D182">
        <v>291973.96999999997</v>
      </c>
      <c r="E182">
        <v>726750.98</v>
      </c>
      <c r="F182">
        <v>331547.06</v>
      </c>
      <c r="G182">
        <v>3210</v>
      </c>
      <c r="I182">
        <v>67504.38</v>
      </c>
      <c r="J182">
        <v>361.88</v>
      </c>
      <c r="N182">
        <v>966851.2</v>
      </c>
      <c r="O182">
        <v>1137972.49</v>
      </c>
      <c r="P182">
        <v>205613.45</v>
      </c>
      <c r="Q182">
        <v>4275</v>
      </c>
      <c r="S182">
        <v>500310.2</v>
      </c>
      <c r="U182">
        <v>562488.19999999995</v>
      </c>
      <c r="X182">
        <v>91409.79</v>
      </c>
      <c r="Y182">
        <v>44970.07</v>
      </c>
      <c r="AC182">
        <v>31936.5</v>
      </c>
    </row>
    <row r="183" spans="1:29" x14ac:dyDescent="0.25">
      <c r="A183" t="s">
        <v>2753</v>
      </c>
      <c r="B183">
        <v>541498.48</v>
      </c>
      <c r="C183">
        <v>14899.48</v>
      </c>
      <c r="D183">
        <v>194604.14</v>
      </c>
      <c r="E183">
        <v>2173475.48</v>
      </c>
      <c r="F183">
        <v>715983.29</v>
      </c>
      <c r="G183">
        <v>4500</v>
      </c>
      <c r="J183">
        <v>27192</v>
      </c>
      <c r="L183">
        <v>19500</v>
      </c>
      <c r="N183">
        <v>1559655.25</v>
      </c>
      <c r="O183">
        <v>1899168.01</v>
      </c>
      <c r="P183">
        <v>512023.67</v>
      </c>
      <c r="S183">
        <v>338690</v>
      </c>
      <c r="T183">
        <v>20166.400000000001</v>
      </c>
      <c r="U183">
        <v>508938.4</v>
      </c>
      <c r="X183">
        <v>103241.61</v>
      </c>
      <c r="Y183">
        <v>91706.559999999998</v>
      </c>
      <c r="AB183">
        <v>14450.1</v>
      </c>
    </row>
    <row r="184" spans="1:29" x14ac:dyDescent="0.25">
      <c r="A184" t="s">
        <v>2754</v>
      </c>
      <c r="B184">
        <v>451817.49</v>
      </c>
      <c r="C184">
        <v>14637.14</v>
      </c>
      <c r="D184">
        <v>170644.63</v>
      </c>
      <c r="E184">
        <v>2346622.44</v>
      </c>
      <c r="F184">
        <v>297667.71000000002</v>
      </c>
      <c r="G184">
        <v>4780</v>
      </c>
      <c r="I184">
        <v>40040</v>
      </c>
      <c r="J184">
        <v>10000</v>
      </c>
      <c r="N184">
        <v>-1423792.35</v>
      </c>
      <c r="O184">
        <v>4476501.28</v>
      </c>
      <c r="P184">
        <v>369766.71</v>
      </c>
      <c r="S184">
        <v>293972.3</v>
      </c>
      <c r="T184">
        <v>50000</v>
      </c>
      <c r="U184">
        <v>385910.3</v>
      </c>
      <c r="X184">
        <v>86362.65</v>
      </c>
      <c r="Y184">
        <v>49700.54</v>
      </c>
      <c r="AC184">
        <v>11735.45</v>
      </c>
    </row>
    <row r="185" spans="1:29" x14ac:dyDescent="0.25">
      <c r="A185" t="s">
        <v>2755</v>
      </c>
      <c r="B185">
        <v>504037.06</v>
      </c>
      <c r="C185">
        <v>4950</v>
      </c>
      <c r="D185">
        <v>238511.01</v>
      </c>
      <c r="E185">
        <v>193753.16</v>
      </c>
      <c r="F185">
        <v>501407.95</v>
      </c>
      <c r="G185">
        <v>7500</v>
      </c>
      <c r="I185">
        <v>78000</v>
      </c>
      <c r="J185">
        <v>0</v>
      </c>
      <c r="N185">
        <v>-823466.21</v>
      </c>
      <c r="O185">
        <v>1898710.57</v>
      </c>
      <c r="P185">
        <v>481433.74</v>
      </c>
      <c r="S185">
        <v>518628.5</v>
      </c>
      <c r="U185">
        <v>615186.5</v>
      </c>
      <c r="X185">
        <v>39845.86</v>
      </c>
      <c r="Y185">
        <v>26756.25</v>
      </c>
      <c r="AC185">
        <v>24914.01</v>
      </c>
    </row>
    <row r="186" spans="1:29" x14ac:dyDescent="0.25">
      <c r="A186" t="s">
        <v>2756</v>
      </c>
      <c r="B186">
        <v>359637.42</v>
      </c>
      <c r="C186">
        <v>17563.28</v>
      </c>
      <c r="D186">
        <v>74964.61</v>
      </c>
      <c r="E186">
        <v>196754.02</v>
      </c>
      <c r="F186">
        <v>215198.37</v>
      </c>
      <c r="G186">
        <v>9400</v>
      </c>
      <c r="J186">
        <v>750</v>
      </c>
      <c r="K186">
        <v>0</v>
      </c>
      <c r="N186">
        <v>-1353341.8</v>
      </c>
      <c r="O186">
        <v>2242933.0699999998</v>
      </c>
      <c r="P186">
        <v>277093.44</v>
      </c>
      <c r="S186">
        <v>368024</v>
      </c>
      <c r="U186">
        <v>455827</v>
      </c>
      <c r="X186">
        <v>164680.14000000001</v>
      </c>
      <c r="Y186">
        <v>29410.55</v>
      </c>
      <c r="AC186">
        <v>6279.32</v>
      </c>
    </row>
    <row r="187" spans="1:29" x14ac:dyDescent="0.25">
      <c r="A187" t="s">
        <v>2798</v>
      </c>
      <c r="B187">
        <v>195464.16</v>
      </c>
      <c r="C187">
        <v>19022.5</v>
      </c>
      <c r="D187">
        <v>151853.85999999999</v>
      </c>
      <c r="E187">
        <v>528496.75</v>
      </c>
      <c r="F187">
        <v>346608.21</v>
      </c>
      <c r="G187">
        <v>1100</v>
      </c>
      <c r="J187">
        <v>28.79</v>
      </c>
      <c r="N187">
        <v>-2097241.62</v>
      </c>
      <c r="O187">
        <v>3271789.71</v>
      </c>
      <c r="P187">
        <v>283267.61</v>
      </c>
      <c r="S187">
        <v>301043.90000000002</v>
      </c>
      <c r="U187">
        <v>369309.9</v>
      </c>
      <c r="X187">
        <v>57127.57</v>
      </c>
      <c r="Y187">
        <v>59289.440000000002</v>
      </c>
      <c r="AC187">
        <v>11912</v>
      </c>
    </row>
    <row r="188" spans="1:29" x14ac:dyDescent="0.25">
      <c r="A188" t="s">
        <v>2807</v>
      </c>
      <c r="B188">
        <v>932019.47</v>
      </c>
      <c r="C188">
        <v>7417.53</v>
      </c>
      <c r="D188">
        <v>378439.85</v>
      </c>
      <c r="E188">
        <v>1572805.38</v>
      </c>
      <c r="F188">
        <v>371992.93</v>
      </c>
      <c r="G188">
        <v>132660</v>
      </c>
      <c r="J188">
        <v>654.07000000000005</v>
      </c>
      <c r="L188">
        <v>4045</v>
      </c>
      <c r="N188">
        <v>-475029.21</v>
      </c>
      <c r="O188">
        <v>3600900</v>
      </c>
      <c r="P188">
        <v>403905.1</v>
      </c>
      <c r="S188">
        <v>341561.1</v>
      </c>
      <c r="U188">
        <v>427826.1</v>
      </c>
      <c r="X188">
        <v>219959.93</v>
      </c>
      <c r="Y188">
        <v>88858.17</v>
      </c>
      <c r="AC188">
        <v>18023.599999999999</v>
      </c>
    </row>
    <row r="189" spans="1:29" x14ac:dyDescent="0.25">
      <c r="A189" t="s">
        <v>2757</v>
      </c>
      <c r="B189">
        <v>818898</v>
      </c>
      <c r="C189">
        <v>1340</v>
      </c>
      <c r="D189">
        <v>130576.68</v>
      </c>
      <c r="E189">
        <v>558779.93999999994</v>
      </c>
      <c r="F189">
        <v>71606.91</v>
      </c>
      <c r="G189">
        <v>0</v>
      </c>
      <c r="H189">
        <v>3000</v>
      </c>
      <c r="J189">
        <v>1468.29</v>
      </c>
      <c r="N189">
        <v>-1689132.53</v>
      </c>
      <c r="O189">
        <v>2938659.03</v>
      </c>
      <c r="P189">
        <v>557854.4</v>
      </c>
      <c r="S189">
        <v>193185.5</v>
      </c>
      <c r="U189">
        <v>299270.5</v>
      </c>
      <c r="X189">
        <v>39154.5</v>
      </c>
      <c r="Y189">
        <v>12221.22</v>
      </c>
      <c r="AC189">
        <v>19587</v>
      </c>
    </row>
    <row r="190" spans="1:29" x14ac:dyDescent="0.25">
      <c r="A190" t="s">
        <v>2758</v>
      </c>
      <c r="B190">
        <v>351513.36</v>
      </c>
      <c r="C190">
        <v>4875</v>
      </c>
      <c r="D190">
        <v>481800.37</v>
      </c>
      <c r="E190">
        <v>1734730.08</v>
      </c>
      <c r="F190">
        <v>656924.34</v>
      </c>
      <c r="G190">
        <v>-2440</v>
      </c>
      <c r="J190">
        <v>-13859.26</v>
      </c>
      <c r="N190">
        <v>2536455.9300000002</v>
      </c>
      <c r="O190">
        <v>578789.84</v>
      </c>
      <c r="P190">
        <v>334454.46999999997</v>
      </c>
      <c r="S190">
        <v>392055</v>
      </c>
      <c r="T190">
        <v>15431</v>
      </c>
      <c r="U190">
        <v>477882</v>
      </c>
      <c r="X190">
        <v>31300.68</v>
      </c>
      <c r="Y190">
        <v>23608.16</v>
      </c>
    </row>
    <row r="191" spans="1:29" x14ac:dyDescent="0.25">
      <c r="A191" t="s">
        <v>2759</v>
      </c>
      <c r="B191">
        <v>157399.19</v>
      </c>
      <c r="C191">
        <v>4200</v>
      </c>
      <c r="D191">
        <v>105262.01</v>
      </c>
      <c r="E191">
        <v>2116994.7200000002</v>
      </c>
      <c r="F191">
        <v>228568.24</v>
      </c>
      <c r="G191">
        <v>0</v>
      </c>
      <c r="J191">
        <v>11500.09</v>
      </c>
      <c r="N191">
        <v>-217616.96</v>
      </c>
      <c r="O191">
        <v>2920045.89</v>
      </c>
      <c r="P191">
        <v>357056.1</v>
      </c>
      <c r="S191">
        <v>399007</v>
      </c>
      <c r="T191">
        <v>6000</v>
      </c>
      <c r="U191">
        <v>565049</v>
      </c>
      <c r="X191">
        <v>209206.1</v>
      </c>
      <c r="Y191">
        <v>62482.86</v>
      </c>
    </row>
    <row r="192" spans="1:29" x14ac:dyDescent="0.25">
      <c r="A192" t="s">
        <v>2760</v>
      </c>
      <c r="B192">
        <v>591419.68999999994</v>
      </c>
      <c r="C192">
        <v>5168.28</v>
      </c>
      <c r="D192">
        <v>59161.26</v>
      </c>
      <c r="E192">
        <v>353337.82</v>
      </c>
      <c r="F192">
        <v>256523.4</v>
      </c>
      <c r="G192">
        <v>2000</v>
      </c>
      <c r="J192">
        <v>1438</v>
      </c>
      <c r="N192">
        <v>-1588121.01</v>
      </c>
      <c r="O192">
        <v>2662416.9900000002</v>
      </c>
      <c r="P192">
        <v>347370.02</v>
      </c>
      <c r="S192">
        <v>169056</v>
      </c>
      <c r="U192">
        <v>208140</v>
      </c>
      <c r="X192">
        <v>34355.279999999999</v>
      </c>
      <c r="Y192">
        <v>22869.87</v>
      </c>
      <c r="AC192">
        <v>2684.4</v>
      </c>
    </row>
    <row r="193" spans="1:29" x14ac:dyDescent="0.25">
      <c r="A193" t="s">
        <v>2761</v>
      </c>
      <c r="B193">
        <v>1005271.83</v>
      </c>
      <c r="C193">
        <v>0.2</v>
      </c>
      <c r="D193">
        <v>44239.11</v>
      </c>
      <c r="E193">
        <v>154621.98000000001</v>
      </c>
      <c r="F193">
        <v>712210.56</v>
      </c>
      <c r="J193">
        <v>7158.64</v>
      </c>
      <c r="N193">
        <v>-923580.82</v>
      </c>
      <c r="O193">
        <v>2577037.9500000002</v>
      </c>
      <c r="P193">
        <v>331978.58</v>
      </c>
      <c r="S193">
        <v>105945</v>
      </c>
      <c r="T193">
        <v>2000</v>
      </c>
      <c r="U193">
        <v>151919</v>
      </c>
      <c r="X193">
        <v>15919.53</v>
      </c>
      <c r="Y193">
        <v>1696.67</v>
      </c>
    </row>
    <row r="194" spans="1:29" x14ac:dyDescent="0.25">
      <c r="A194" t="s">
        <v>2762</v>
      </c>
      <c r="B194">
        <v>823472.91</v>
      </c>
      <c r="C194">
        <v>64055</v>
      </c>
      <c r="D194">
        <v>118812.32</v>
      </c>
      <c r="E194">
        <v>416295.99</v>
      </c>
      <c r="F194">
        <v>462602.38</v>
      </c>
      <c r="G194">
        <v>44000</v>
      </c>
      <c r="J194">
        <v>85.03</v>
      </c>
      <c r="N194">
        <v>-1134062.27</v>
      </c>
      <c r="O194">
        <v>2987149.95</v>
      </c>
      <c r="P194">
        <v>357968.03</v>
      </c>
      <c r="S194">
        <v>160220</v>
      </c>
      <c r="U194">
        <v>227848</v>
      </c>
      <c r="V194">
        <v>32740</v>
      </c>
      <c r="X194">
        <v>72694.06</v>
      </c>
      <c r="Y194">
        <v>63160.08</v>
      </c>
    </row>
    <row r="195" spans="1:29" x14ac:dyDescent="0.25">
      <c r="A195" t="s">
        <v>2763</v>
      </c>
      <c r="B195">
        <v>710809.21</v>
      </c>
      <c r="C195">
        <v>46054.54</v>
      </c>
      <c r="D195">
        <v>27541.56</v>
      </c>
      <c r="E195">
        <v>3281233.09</v>
      </c>
      <c r="F195">
        <v>537601.47</v>
      </c>
      <c r="G195">
        <v>0</v>
      </c>
      <c r="J195">
        <v>13550</v>
      </c>
      <c r="N195">
        <v>1336257.1499999999</v>
      </c>
      <c r="O195">
        <v>2987149.95</v>
      </c>
      <c r="P195">
        <v>468194.59</v>
      </c>
      <c r="S195">
        <v>361520</v>
      </c>
      <c r="U195">
        <v>407194</v>
      </c>
      <c r="X195">
        <v>96306.64</v>
      </c>
      <c r="Y195">
        <v>1181.18</v>
      </c>
    </row>
    <row r="196" spans="1:29" x14ac:dyDescent="0.25">
      <c r="A196" t="s">
        <v>2764</v>
      </c>
      <c r="B196">
        <v>929644.73</v>
      </c>
      <c r="C196">
        <v>10951.5</v>
      </c>
      <c r="D196">
        <v>69482.759999999995</v>
      </c>
      <c r="E196">
        <v>494990.3</v>
      </c>
      <c r="F196">
        <v>386449.41</v>
      </c>
      <c r="G196">
        <v>0</v>
      </c>
      <c r="J196">
        <v>14240.61</v>
      </c>
      <c r="N196">
        <v>-429932.22</v>
      </c>
      <c r="O196">
        <v>2090614.96</v>
      </c>
      <c r="P196">
        <v>458991.84</v>
      </c>
      <c r="S196">
        <v>270775</v>
      </c>
      <c r="U196">
        <v>334163</v>
      </c>
      <c r="X196">
        <v>126356.4</v>
      </c>
      <c r="Y196">
        <v>38464.089999999997</v>
      </c>
    </row>
    <row r="197" spans="1:29" x14ac:dyDescent="0.25">
      <c r="A197" t="s">
        <v>2765</v>
      </c>
      <c r="B197">
        <v>644722.96</v>
      </c>
      <c r="C197">
        <v>453024.58</v>
      </c>
      <c r="D197">
        <v>74780.820000000007</v>
      </c>
      <c r="E197">
        <v>648555.49</v>
      </c>
      <c r="F197">
        <v>645940.23</v>
      </c>
      <c r="I197">
        <v>109</v>
      </c>
      <c r="J197">
        <v>669.21</v>
      </c>
      <c r="N197">
        <v>1652747.93</v>
      </c>
      <c r="O197">
        <v>433496.95</v>
      </c>
      <c r="P197">
        <v>835257.81</v>
      </c>
      <c r="U197">
        <v>436236</v>
      </c>
      <c r="X197">
        <v>60462.82</v>
      </c>
      <c r="Y197">
        <v>45628</v>
      </c>
    </row>
    <row r="198" spans="1:29" x14ac:dyDescent="0.25">
      <c r="A198" t="s">
        <v>2766</v>
      </c>
      <c r="B198">
        <v>347233.49</v>
      </c>
      <c r="C198">
        <v>0</v>
      </c>
      <c r="D198">
        <v>26047.1</v>
      </c>
      <c r="E198">
        <v>374387.74</v>
      </c>
      <c r="F198">
        <v>-1499071.28</v>
      </c>
      <c r="G198">
        <v>3500</v>
      </c>
      <c r="J198">
        <v>751</v>
      </c>
      <c r="M198">
        <v>-8100056.1100000003</v>
      </c>
      <c r="N198">
        <v>3347199.71</v>
      </c>
      <c r="O198">
        <v>4047651.72</v>
      </c>
      <c r="P198">
        <v>225351.24</v>
      </c>
      <c r="S198">
        <v>197000</v>
      </c>
      <c r="U198">
        <v>304046</v>
      </c>
      <c r="V198">
        <v>984</v>
      </c>
      <c r="X198">
        <v>39580.65</v>
      </c>
      <c r="Y198">
        <v>59289.86</v>
      </c>
      <c r="AC198">
        <v>1500</v>
      </c>
    </row>
    <row r="199" spans="1:29" x14ac:dyDescent="0.25">
      <c r="A199" t="s">
        <v>2767</v>
      </c>
      <c r="B199">
        <v>378237.25</v>
      </c>
      <c r="C199">
        <v>32180</v>
      </c>
      <c r="D199">
        <v>149588.89000000001</v>
      </c>
      <c r="E199">
        <v>660641.65</v>
      </c>
      <c r="F199">
        <v>189060.02</v>
      </c>
      <c r="G199">
        <v>5400</v>
      </c>
      <c r="J199">
        <v>0</v>
      </c>
      <c r="M199">
        <v>327749.2</v>
      </c>
      <c r="N199">
        <v>267271.73</v>
      </c>
      <c r="O199">
        <v>769808.6</v>
      </c>
      <c r="P199">
        <v>127820.92</v>
      </c>
      <c r="S199">
        <v>174904.9</v>
      </c>
      <c r="T199">
        <v>15600</v>
      </c>
      <c r="U199">
        <v>222100.9</v>
      </c>
      <c r="X199">
        <v>20975.17</v>
      </c>
      <c r="Y199">
        <v>13871.47</v>
      </c>
    </row>
    <row r="200" spans="1:29" x14ac:dyDescent="0.25">
      <c r="A200" t="s">
        <v>2768</v>
      </c>
      <c r="B200">
        <v>433812.35</v>
      </c>
      <c r="C200">
        <v>0</v>
      </c>
      <c r="D200">
        <v>40944.07</v>
      </c>
      <c r="E200">
        <v>796049.04</v>
      </c>
      <c r="F200">
        <v>95907.8</v>
      </c>
      <c r="G200">
        <v>4500</v>
      </c>
      <c r="I200">
        <v>57679</v>
      </c>
      <c r="J200">
        <v>8153</v>
      </c>
      <c r="N200">
        <v>25544.32</v>
      </c>
      <c r="O200">
        <v>1268762.8700000001</v>
      </c>
      <c r="P200">
        <v>257118.66</v>
      </c>
      <c r="S200">
        <v>204568</v>
      </c>
      <c r="U200">
        <v>241296</v>
      </c>
      <c r="X200">
        <v>176234.09</v>
      </c>
      <c r="Y200">
        <v>32782.5</v>
      </c>
      <c r="AC200">
        <v>-750</v>
      </c>
    </row>
    <row r="201" spans="1:29" x14ac:dyDescent="0.25">
      <c r="A201" t="s">
        <v>2769</v>
      </c>
      <c r="B201">
        <v>100027.93</v>
      </c>
      <c r="C201">
        <v>19344.32</v>
      </c>
      <c r="D201">
        <v>29669.35</v>
      </c>
      <c r="E201">
        <v>756427.78</v>
      </c>
      <c r="F201">
        <v>150760.32000000001</v>
      </c>
      <c r="G201">
        <v>3500</v>
      </c>
      <c r="J201">
        <v>0</v>
      </c>
      <c r="N201">
        <v>-1382014.75</v>
      </c>
      <c r="O201">
        <v>2464354.4300000002</v>
      </c>
      <c r="P201">
        <v>106369.24</v>
      </c>
      <c r="S201">
        <v>85360</v>
      </c>
      <c r="U201">
        <v>128862</v>
      </c>
      <c r="X201">
        <v>13092.48</v>
      </c>
      <c r="Y201">
        <v>28684.74</v>
      </c>
    </row>
    <row r="202" spans="1:29" x14ac:dyDescent="0.25">
      <c r="A202" t="s">
        <v>2770</v>
      </c>
      <c r="B202">
        <v>495396.24</v>
      </c>
      <c r="C202">
        <v>6900</v>
      </c>
      <c r="D202">
        <v>90717.54</v>
      </c>
      <c r="E202">
        <v>1140628.6499999999</v>
      </c>
      <c r="F202">
        <v>9119.01</v>
      </c>
      <c r="G202">
        <v>1855</v>
      </c>
      <c r="J202">
        <v>-428</v>
      </c>
      <c r="M202">
        <v>-759421.69</v>
      </c>
      <c r="N202">
        <v>800763.73</v>
      </c>
      <c r="P202">
        <v>104915.17</v>
      </c>
      <c r="S202">
        <v>268358</v>
      </c>
      <c r="U202">
        <v>304026</v>
      </c>
      <c r="X202">
        <v>18355.849999999999</v>
      </c>
      <c r="Y202">
        <v>46718.18</v>
      </c>
    </row>
    <row r="203" spans="1:29" x14ac:dyDescent="0.25">
      <c r="A203" t="s">
        <v>2771</v>
      </c>
      <c r="B203">
        <v>415647.09</v>
      </c>
      <c r="C203">
        <v>400</v>
      </c>
      <c r="D203">
        <v>16328</v>
      </c>
      <c r="E203">
        <v>218114.02</v>
      </c>
      <c r="F203">
        <v>83189.539999999994</v>
      </c>
      <c r="G203">
        <v>8000</v>
      </c>
      <c r="J203">
        <v>0</v>
      </c>
      <c r="N203">
        <v>-1603002.45</v>
      </c>
      <c r="O203">
        <v>2328715.77</v>
      </c>
      <c r="P203">
        <v>61199.87</v>
      </c>
      <c r="S203">
        <v>208740</v>
      </c>
      <c r="U203">
        <v>216807</v>
      </c>
      <c r="X203">
        <v>24781.95</v>
      </c>
      <c r="Y203">
        <v>9662.48</v>
      </c>
    </row>
    <row r="204" spans="1:29" x14ac:dyDescent="0.25">
      <c r="A204" t="s">
        <v>2772</v>
      </c>
      <c r="B204">
        <v>843280.16</v>
      </c>
      <c r="C204">
        <v>0</v>
      </c>
      <c r="D204">
        <v>38931.01</v>
      </c>
      <c r="E204">
        <v>2253846.02</v>
      </c>
      <c r="F204">
        <v>311532.68</v>
      </c>
      <c r="J204">
        <v>387</v>
      </c>
      <c r="N204">
        <v>-669631.63</v>
      </c>
      <c r="O204">
        <v>4119895.74</v>
      </c>
      <c r="P204">
        <v>89740.17</v>
      </c>
      <c r="S204">
        <v>210552.6</v>
      </c>
      <c r="T204">
        <v>30900</v>
      </c>
      <c r="U204">
        <v>263355.59999999998</v>
      </c>
      <c r="X204">
        <v>35368.449999999997</v>
      </c>
      <c r="Y204">
        <v>13659.96</v>
      </c>
    </row>
    <row r="205" spans="1:29" x14ac:dyDescent="0.25">
      <c r="A205" t="s">
        <v>2796</v>
      </c>
      <c r="B205">
        <v>617914.47</v>
      </c>
      <c r="C205">
        <v>0</v>
      </c>
      <c r="D205">
        <v>221353.45</v>
      </c>
      <c r="E205">
        <v>512708.45</v>
      </c>
      <c r="F205">
        <v>-11336.51</v>
      </c>
      <c r="G205">
        <v>36129</v>
      </c>
      <c r="J205">
        <v>0</v>
      </c>
      <c r="N205">
        <v>-1682110.43</v>
      </c>
      <c r="O205">
        <v>2992215.82</v>
      </c>
      <c r="P205">
        <v>116288.05</v>
      </c>
      <c r="R205">
        <v>2205</v>
      </c>
      <c r="S205">
        <v>266348</v>
      </c>
      <c r="U205">
        <v>307461</v>
      </c>
      <c r="X205">
        <v>8469.3799999999992</v>
      </c>
      <c r="Y205">
        <v>15205.2</v>
      </c>
    </row>
    <row r="206" spans="1:29" x14ac:dyDescent="0.25">
      <c r="A206" t="s">
        <v>2808</v>
      </c>
      <c r="B206">
        <v>122058.24000000001</v>
      </c>
      <c r="C206">
        <v>47888</v>
      </c>
      <c r="D206">
        <v>185344.05</v>
      </c>
      <c r="E206">
        <v>1087703.43</v>
      </c>
      <c r="F206">
        <v>165719.87</v>
      </c>
      <c r="G206">
        <v>4950</v>
      </c>
      <c r="N206">
        <v>751825.18</v>
      </c>
      <c r="O206">
        <v>889745.48</v>
      </c>
      <c r="P206">
        <v>1496.75</v>
      </c>
      <c r="V206">
        <v>160</v>
      </c>
      <c r="W206">
        <v>1000</v>
      </c>
      <c r="X206">
        <v>19947.03</v>
      </c>
      <c r="Y206">
        <v>5248.19</v>
      </c>
    </row>
    <row r="207" spans="1:29" x14ac:dyDescent="0.25">
      <c r="A207" t="s">
        <v>2773</v>
      </c>
      <c r="B207">
        <v>644929.86</v>
      </c>
      <c r="C207">
        <v>20851</v>
      </c>
      <c r="D207">
        <v>64211.86</v>
      </c>
      <c r="E207">
        <v>1737545.73</v>
      </c>
      <c r="F207">
        <v>265162.23999999999</v>
      </c>
      <c r="J207">
        <v>0</v>
      </c>
      <c r="N207">
        <v>1816780.74</v>
      </c>
      <c r="O207">
        <v>574807.30000000005</v>
      </c>
      <c r="P207">
        <v>575666.53</v>
      </c>
      <c r="S207">
        <v>357096</v>
      </c>
      <c r="T207">
        <v>2500</v>
      </c>
      <c r="U207">
        <v>412630</v>
      </c>
      <c r="V207">
        <v>1500</v>
      </c>
      <c r="X207">
        <v>56842.83</v>
      </c>
      <c r="Y207">
        <v>53687.26</v>
      </c>
      <c r="AC207">
        <v>15374</v>
      </c>
    </row>
    <row r="208" spans="1:29" x14ac:dyDescent="0.25">
      <c r="A208" t="s">
        <v>2774</v>
      </c>
      <c r="B208">
        <v>452163.99</v>
      </c>
      <c r="C208">
        <v>0</v>
      </c>
      <c r="D208">
        <v>60312.29</v>
      </c>
      <c r="E208">
        <v>791170.41</v>
      </c>
      <c r="F208">
        <v>232656.88</v>
      </c>
      <c r="G208">
        <v>22170</v>
      </c>
      <c r="J208">
        <v>-218</v>
      </c>
      <c r="N208">
        <v>-960217.59</v>
      </c>
      <c r="O208">
        <v>2085517.75</v>
      </c>
      <c r="P208">
        <v>500571.87</v>
      </c>
      <c r="S208">
        <v>110397</v>
      </c>
      <c r="U208">
        <v>176201</v>
      </c>
      <c r="X208">
        <v>49600.26</v>
      </c>
      <c r="Y208">
        <v>19189.38</v>
      </c>
    </row>
    <row r="209" spans="1:29" x14ac:dyDescent="0.25">
      <c r="A209" t="s">
        <v>2775</v>
      </c>
      <c r="B209">
        <v>913278.78</v>
      </c>
      <c r="C209">
        <v>103792</v>
      </c>
      <c r="D209">
        <v>148925.63</v>
      </c>
      <c r="E209">
        <v>735461.47</v>
      </c>
      <c r="F209">
        <v>1258989.6100000001</v>
      </c>
      <c r="G209">
        <v>0</v>
      </c>
      <c r="J209">
        <v>0</v>
      </c>
      <c r="N209">
        <v>-469426.4</v>
      </c>
      <c r="O209">
        <v>2982894.62</v>
      </c>
      <c r="P209">
        <v>211109.51</v>
      </c>
      <c r="S209">
        <v>622349</v>
      </c>
      <c r="T209">
        <v>747000</v>
      </c>
      <c r="U209">
        <v>696528</v>
      </c>
      <c r="W209">
        <v>5720</v>
      </c>
      <c r="X209">
        <v>124613.36</v>
      </c>
      <c r="Y209">
        <v>54571.97</v>
      </c>
      <c r="Z209">
        <v>50000</v>
      </c>
      <c r="AC209">
        <v>3054</v>
      </c>
    </row>
    <row r="210" spans="1:29" x14ac:dyDescent="0.25">
      <c r="A210" t="s">
        <v>2804</v>
      </c>
      <c r="B210">
        <v>694660.28</v>
      </c>
      <c r="C210">
        <v>17058.2</v>
      </c>
      <c r="D210">
        <v>71813.98</v>
      </c>
      <c r="E210">
        <v>360427.89</v>
      </c>
      <c r="F210">
        <v>155310.74</v>
      </c>
      <c r="G210">
        <v>0</v>
      </c>
      <c r="I210">
        <v>120000</v>
      </c>
      <c r="J210">
        <v>233.64</v>
      </c>
      <c r="L210">
        <v>31765</v>
      </c>
      <c r="N210">
        <v>-2647370.62</v>
      </c>
      <c r="O210">
        <v>3532326.06</v>
      </c>
      <c r="P210">
        <v>493426.97</v>
      </c>
      <c r="S210">
        <v>50799</v>
      </c>
      <c r="T210">
        <v>5379.44</v>
      </c>
      <c r="U210">
        <v>134531</v>
      </c>
      <c r="X210">
        <v>81761.62</v>
      </c>
      <c r="Y210">
        <v>35530.080000000002</v>
      </c>
      <c r="AC210">
        <v>9517</v>
      </c>
    </row>
    <row r="211" spans="1:29" x14ac:dyDescent="0.25">
      <c r="A211" t="s">
        <v>2776</v>
      </c>
      <c r="B211">
        <v>842039.61</v>
      </c>
      <c r="C211">
        <v>309427.28000000003</v>
      </c>
      <c r="D211">
        <v>159952.82</v>
      </c>
      <c r="E211">
        <v>751738.06</v>
      </c>
      <c r="F211">
        <v>456856.07</v>
      </c>
      <c r="G211">
        <v>31000</v>
      </c>
      <c r="J211">
        <v>2246.89</v>
      </c>
      <c r="N211">
        <v>-268948.21999999997</v>
      </c>
      <c r="O211">
        <v>3281871.5</v>
      </c>
      <c r="P211">
        <v>-310720.15000000002</v>
      </c>
      <c r="Q211">
        <v>-65300</v>
      </c>
      <c r="S211">
        <v>172940</v>
      </c>
      <c r="T211">
        <v>61200</v>
      </c>
      <c r="U211">
        <v>196008</v>
      </c>
      <c r="X211">
        <v>118563.66</v>
      </c>
      <c r="Y211">
        <v>35440.559999999998</v>
      </c>
      <c r="AA211">
        <v>660.76</v>
      </c>
    </row>
    <row r="212" spans="1:29" x14ac:dyDescent="0.25">
      <c r="A212" t="s">
        <v>2777</v>
      </c>
      <c r="B212">
        <v>713462.04</v>
      </c>
      <c r="C212">
        <v>2577</v>
      </c>
      <c r="D212">
        <v>218475.44</v>
      </c>
      <c r="E212">
        <v>709571.47</v>
      </c>
      <c r="F212">
        <v>96525.94</v>
      </c>
      <c r="J212">
        <v>0</v>
      </c>
      <c r="M212">
        <v>26928</v>
      </c>
      <c r="N212">
        <v>-47468.36</v>
      </c>
      <c r="O212">
        <v>1733966.78</v>
      </c>
      <c r="P212">
        <v>9388</v>
      </c>
      <c r="S212">
        <v>227470</v>
      </c>
      <c r="T212">
        <v>228184.39</v>
      </c>
      <c r="U212">
        <v>340469</v>
      </c>
      <c r="X212">
        <v>26920</v>
      </c>
      <c r="Y212">
        <v>23956.92</v>
      </c>
      <c r="AA212">
        <v>4611</v>
      </c>
    </row>
    <row r="213" spans="1:29" x14ac:dyDescent="0.25">
      <c r="A213" t="s">
        <v>2778</v>
      </c>
      <c r="B213">
        <v>636864.41</v>
      </c>
      <c r="C213">
        <v>165961.5</v>
      </c>
      <c r="D213">
        <v>47672.31</v>
      </c>
      <c r="E213">
        <v>1674310.38</v>
      </c>
      <c r="F213">
        <v>151065.06</v>
      </c>
      <c r="G213">
        <v>0</v>
      </c>
      <c r="J213">
        <v>-1229</v>
      </c>
      <c r="O213">
        <v>2681365.84</v>
      </c>
      <c r="P213">
        <v>193501.17</v>
      </c>
      <c r="S213">
        <v>149960</v>
      </c>
      <c r="U213">
        <v>228204</v>
      </c>
      <c r="X213">
        <v>23652.14</v>
      </c>
      <c r="Y213">
        <v>29546.94</v>
      </c>
      <c r="AC213">
        <v>21000</v>
      </c>
    </row>
    <row r="214" spans="1:29" x14ac:dyDescent="0.25">
      <c r="A214" t="s">
        <v>2779</v>
      </c>
      <c r="B214">
        <v>917550.37</v>
      </c>
      <c r="C214">
        <v>7273.99</v>
      </c>
      <c r="D214">
        <v>97109.29</v>
      </c>
      <c r="E214">
        <v>492245.89</v>
      </c>
      <c r="F214">
        <v>1054370.82</v>
      </c>
      <c r="G214">
        <v>109104</v>
      </c>
      <c r="J214">
        <v>1637.79</v>
      </c>
      <c r="N214">
        <v>-2556891</v>
      </c>
      <c r="O214">
        <v>5060758.04</v>
      </c>
      <c r="P214">
        <v>769046.95</v>
      </c>
      <c r="U214">
        <v>495704</v>
      </c>
      <c r="V214">
        <v>42000</v>
      </c>
      <c r="X214">
        <v>151082.15</v>
      </c>
      <c r="Y214">
        <v>36062.36</v>
      </c>
      <c r="AA214">
        <v>3060.01</v>
      </c>
      <c r="AC214">
        <v>980</v>
      </c>
    </row>
    <row r="215" spans="1:29" x14ac:dyDescent="0.25">
      <c r="A215" t="s">
        <v>2800</v>
      </c>
      <c r="B215">
        <v>507705.64</v>
      </c>
      <c r="C215">
        <v>2035.8</v>
      </c>
      <c r="D215">
        <v>100418.05</v>
      </c>
      <c r="E215">
        <v>141049.37</v>
      </c>
      <c r="F215">
        <v>511980.78</v>
      </c>
      <c r="G215">
        <v>131190</v>
      </c>
      <c r="J215">
        <v>332.92</v>
      </c>
      <c r="N215">
        <v>-662450.73</v>
      </c>
      <c r="O215">
        <v>1741122.88</v>
      </c>
      <c r="P215">
        <v>162040.15</v>
      </c>
      <c r="S215">
        <v>106540</v>
      </c>
      <c r="U215">
        <v>134094.82</v>
      </c>
      <c r="X215">
        <v>30667.919999999998</v>
      </c>
      <c r="Y215">
        <v>23079</v>
      </c>
      <c r="AA215">
        <v>17.2</v>
      </c>
    </row>
    <row r="216" spans="1:29" x14ac:dyDescent="0.25">
      <c r="A216" t="s">
        <v>2644</v>
      </c>
      <c r="B216">
        <v>523333.67</v>
      </c>
      <c r="C216">
        <v>60705.75</v>
      </c>
      <c r="D216">
        <v>42905</v>
      </c>
      <c r="E216">
        <v>692495.94</v>
      </c>
      <c r="F216">
        <v>600128.43999999994</v>
      </c>
      <c r="G216">
        <v>0</v>
      </c>
      <c r="J216">
        <v>3701.54</v>
      </c>
      <c r="L216">
        <v>1752</v>
      </c>
      <c r="N216">
        <v>-1648201.72</v>
      </c>
      <c r="O216">
        <v>3760347.17</v>
      </c>
      <c r="P216">
        <v>99397.75</v>
      </c>
      <c r="S216">
        <v>155977.5</v>
      </c>
      <c r="U216">
        <v>204337.5</v>
      </c>
      <c r="X216">
        <v>84807.3</v>
      </c>
      <c r="Y216">
        <v>67156.639999999999</v>
      </c>
      <c r="AC216">
        <v>4541</v>
      </c>
    </row>
    <row r="217" spans="1:29" x14ac:dyDescent="0.25">
      <c r="A217" t="s">
        <v>2647</v>
      </c>
      <c r="B217">
        <v>514280.36</v>
      </c>
      <c r="C217">
        <v>48869.25</v>
      </c>
      <c r="D217">
        <v>7571.18</v>
      </c>
      <c r="E217">
        <v>-51443.87</v>
      </c>
      <c r="F217">
        <v>223061.16</v>
      </c>
      <c r="G217">
        <v>2800</v>
      </c>
      <c r="J217">
        <v>2608.8000000000002</v>
      </c>
      <c r="N217">
        <v>-1495580.86</v>
      </c>
      <c r="O217">
        <v>2267172.48</v>
      </c>
      <c r="P217">
        <v>85219.5</v>
      </c>
      <c r="S217">
        <v>77637</v>
      </c>
      <c r="T217">
        <v>2000</v>
      </c>
      <c r="U217">
        <v>95719</v>
      </c>
      <c r="X217">
        <v>70978.990000000005</v>
      </c>
      <c r="Y217">
        <v>5327.16</v>
      </c>
      <c r="AC217">
        <v>16693.689999999999</v>
      </c>
    </row>
    <row r="218" spans="1:29" x14ac:dyDescent="0.25">
      <c r="A218" t="s">
        <v>2648</v>
      </c>
      <c r="B218">
        <v>249681.16</v>
      </c>
      <c r="C218">
        <v>10481.5</v>
      </c>
      <c r="D218">
        <v>48669.91</v>
      </c>
      <c r="E218">
        <v>231738.08</v>
      </c>
      <c r="F218">
        <v>224847.92</v>
      </c>
      <c r="G218">
        <v>37752</v>
      </c>
      <c r="J218">
        <v>48677.18</v>
      </c>
      <c r="L218">
        <v>1815</v>
      </c>
      <c r="N218">
        <v>-1052181.5900000001</v>
      </c>
      <c r="O218">
        <v>1878069.39</v>
      </c>
      <c r="P218">
        <v>59011.5</v>
      </c>
      <c r="S218">
        <v>289450</v>
      </c>
      <c r="U218">
        <v>326011</v>
      </c>
      <c r="X218">
        <v>105773.57</v>
      </c>
      <c r="Y218">
        <v>7896</v>
      </c>
      <c r="AC218">
        <v>18530</v>
      </c>
    </row>
    <row r="219" spans="1:29" x14ac:dyDescent="0.25">
      <c r="A219" t="s">
        <v>2652</v>
      </c>
      <c r="B219">
        <v>1019795.63</v>
      </c>
      <c r="C219">
        <v>29894.6</v>
      </c>
      <c r="D219">
        <v>331756.79999999999</v>
      </c>
      <c r="E219">
        <v>156547.29999999999</v>
      </c>
      <c r="F219">
        <v>714277.36</v>
      </c>
      <c r="G219">
        <v>20480</v>
      </c>
      <c r="H219">
        <v>18802</v>
      </c>
      <c r="J219">
        <v>1542.1</v>
      </c>
      <c r="L219">
        <v>1827</v>
      </c>
      <c r="N219">
        <v>-2388206.63</v>
      </c>
      <c r="O219">
        <v>4524693.96</v>
      </c>
      <c r="S219">
        <v>204197.5</v>
      </c>
      <c r="T219">
        <v>111000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N219"/>
  <sheetViews>
    <sheetView topLeftCell="AF1" zoomScale="95" zoomScaleNormal="95" workbookViewId="0">
      <pane ySplit="3" topLeftCell="A4" activePane="bottomLeft" state="frozen"/>
      <selection pane="bottomLeft" activeCell="AC220" sqref="AC220"/>
    </sheetView>
  </sheetViews>
  <sheetFormatPr defaultColWidth="9" defaultRowHeight="13.8" x14ac:dyDescent="0.25"/>
  <cols>
    <col min="1" max="1" width="6.69921875" style="234" bestFit="1" customWidth="1"/>
    <col min="2" max="2" width="14.59765625" style="234" customWidth="1"/>
    <col min="3" max="3" width="7.5" style="234" bestFit="1" customWidth="1"/>
    <col min="4" max="4" width="44.59765625" style="234" bestFit="1" customWidth="1"/>
    <col min="5" max="5" width="62.296875" bestFit="1" customWidth="1"/>
    <col min="6" max="7" width="8.796875" style="301"/>
    <col min="8" max="8" width="22.09765625" style="301" bestFit="1" customWidth="1"/>
    <col min="9" max="10" width="8.796875"/>
    <col min="11" max="13" width="8.796875" style="301"/>
    <col min="14" max="14" width="19.5" style="301" bestFit="1" customWidth="1"/>
    <col min="15" max="15" width="19.3984375" style="301" bestFit="1" customWidth="1"/>
    <col min="16" max="19" width="8.796875"/>
    <col min="20" max="20" width="41.8984375" style="301" bestFit="1" customWidth="1"/>
    <col min="21" max="21" width="42.5" style="301" bestFit="1" customWidth="1"/>
    <col min="22" max="22" width="26.796875" style="301" bestFit="1" customWidth="1"/>
    <col min="23" max="23" width="52" style="301" bestFit="1" customWidth="1"/>
    <col min="24" max="24" width="14.5" style="301" bestFit="1" customWidth="1"/>
    <col min="25" max="25" width="19.5" bestFit="1" customWidth="1"/>
    <col min="26" max="26" width="24.796875" bestFit="1" customWidth="1"/>
    <col min="27" max="27" width="23.19921875" bestFit="1" customWidth="1"/>
    <col min="28" max="28" width="39.796875" bestFit="1" customWidth="1"/>
    <col min="29" max="29" width="28.796875" bestFit="1" customWidth="1"/>
    <col min="30" max="30" width="20.69921875" bestFit="1" customWidth="1"/>
    <col min="31" max="31" width="24.5" bestFit="1" customWidth="1"/>
    <col min="32" max="32" width="29.5" bestFit="1" customWidth="1"/>
    <col min="33" max="33" width="31" bestFit="1" customWidth="1"/>
    <col min="34" max="34" width="25.09765625" bestFit="1" customWidth="1"/>
    <col min="35" max="35" width="16.3984375" style="244" customWidth="1"/>
    <col min="36" max="36" width="15.8984375" style="267" bestFit="1" customWidth="1"/>
    <col min="37" max="37" width="17.3984375" style="261" bestFit="1" customWidth="1"/>
    <col min="38" max="38" width="17.59765625" style="263" bestFit="1" customWidth="1"/>
    <col min="39" max="39" width="19.09765625" style="264" bestFit="1" customWidth="1"/>
    <col min="40" max="40" width="14.59765625" style="268" bestFit="1" customWidth="1"/>
    <col min="41" max="16384" width="9" style="270"/>
  </cols>
  <sheetData>
    <row r="1" spans="1:40" x14ac:dyDescent="0.25">
      <c r="E1" t="s">
        <v>2445</v>
      </c>
      <c r="F1" s="301" t="s">
        <v>2446</v>
      </c>
      <c r="G1" s="301" t="s">
        <v>2447</v>
      </c>
      <c r="H1" s="301" t="s">
        <v>2448</v>
      </c>
      <c r="I1" t="s">
        <v>2450</v>
      </c>
      <c r="J1" t="s">
        <v>2451</v>
      </c>
      <c r="K1" s="301" t="s">
        <v>2453</v>
      </c>
      <c r="L1" s="301" t="s">
        <v>2454</v>
      </c>
      <c r="M1" s="301" t="s">
        <v>2456</v>
      </c>
      <c r="N1" s="301" t="s">
        <v>2457</v>
      </c>
      <c r="O1" s="301" t="s">
        <v>2591</v>
      </c>
      <c r="P1" t="s">
        <v>2458</v>
      </c>
      <c r="Q1" t="s">
        <v>2459</v>
      </c>
      <c r="R1" t="s">
        <v>2460</v>
      </c>
      <c r="S1" t="s">
        <v>2461</v>
      </c>
      <c r="T1" s="301" t="s">
        <v>2463</v>
      </c>
      <c r="U1" s="301" t="s">
        <v>2464</v>
      </c>
      <c r="V1" s="301" t="s">
        <v>2465</v>
      </c>
      <c r="W1" s="301" t="s">
        <v>2466</v>
      </c>
      <c r="X1" s="301" t="s">
        <v>2467</v>
      </c>
      <c r="Y1" t="s">
        <v>2468</v>
      </c>
      <c r="Z1" t="s">
        <v>2469</v>
      </c>
      <c r="AA1" t="s">
        <v>2470</v>
      </c>
      <c r="AB1" t="s">
        <v>2471</v>
      </c>
      <c r="AC1" t="s">
        <v>2472</v>
      </c>
      <c r="AD1" t="s">
        <v>2592</v>
      </c>
      <c r="AE1" t="s">
        <v>2593</v>
      </c>
      <c r="AF1" t="s">
        <v>2594</v>
      </c>
      <c r="AG1" t="s">
        <v>2473</v>
      </c>
      <c r="AH1" t="s">
        <v>2595</v>
      </c>
      <c r="AI1" s="244" t="s">
        <v>6</v>
      </c>
      <c r="AJ1" s="245" t="s">
        <v>7</v>
      </c>
      <c r="AK1" s="261" t="s">
        <v>8</v>
      </c>
      <c r="AL1" s="262" t="s">
        <v>9</v>
      </c>
      <c r="AM1" s="247" t="s">
        <v>10</v>
      </c>
      <c r="AN1" s="249" t="s">
        <v>11</v>
      </c>
    </row>
    <row r="2" spans="1:40" x14ac:dyDescent="0.25">
      <c r="E2" t="s">
        <v>2474</v>
      </c>
      <c r="F2" s="301" t="s">
        <v>2475</v>
      </c>
      <c r="G2" s="301" t="s">
        <v>2476</v>
      </c>
      <c r="H2" s="301" t="s">
        <v>2477</v>
      </c>
      <c r="I2" t="s">
        <v>2479</v>
      </c>
      <c r="J2" t="s">
        <v>2480</v>
      </c>
      <c r="K2" s="301" t="s">
        <v>2482</v>
      </c>
      <c r="L2" s="301" t="s">
        <v>2483</v>
      </c>
      <c r="M2" s="301" t="s">
        <v>2485</v>
      </c>
      <c r="N2" s="301" t="s">
        <v>2486</v>
      </c>
      <c r="O2" s="301" t="s">
        <v>2596</v>
      </c>
      <c r="P2" t="s">
        <v>2487</v>
      </c>
      <c r="Q2" t="s">
        <v>2488</v>
      </c>
      <c r="R2" t="s">
        <v>2489</v>
      </c>
      <c r="S2" t="s">
        <v>2490</v>
      </c>
      <c r="T2" s="301" t="s">
        <v>2492</v>
      </c>
      <c r="U2" s="301" t="s">
        <v>2493</v>
      </c>
      <c r="V2" s="301" t="s">
        <v>2494</v>
      </c>
      <c r="W2" s="301" t="s">
        <v>2495</v>
      </c>
      <c r="X2" s="301" t="s">
        <v>2496</v>
      </c>
      <c r="Y2" t="s">
        <v>2497</v>
      </c>
      <c r="Z2" t="s">
        <v>2498</v>
      </c>
      <c r="AA2" t="s">
        <v>2499</v>
      </c>
      <c r="AB2" t="s">
        <v>2500</v>
      </c>
      <c r="AC2" t="s">
        <v>2501</v>
      </c>
      <c r="AD2" t="s">
        <v>2597</v>
      </c>
      <c r="AE2" t="s">
        <v>2598</v>
      </c>
      <c r="AF2" t="s">
        <v>2599</v>
      </c>
      <c r="AG2" t="s">
        <v>2502</v>
      </c>
      <c r="AH2" t="s">
        <v>2600</v>
      </c>
      <c r="AJ2" s="245"/>
      <c r="AN2" s="246"/>
    </row>
    <row r="3" spans="1:40" x14ac:dyDescent="0.25">
      <c r="B3" s="234" t="s">
        <v>43</v>
      </c>
      <c r="E3" t="s">
        <v>2503</v>
      </c>
      <c r="F3" s="301">
        <v>155434075.19999999</v>
      </c>
      <c r="G3" s="301">
        <v>21058401.469999999</v>
      </c>
      <c r="H3" s="301">
        <v>40399234.630000003</v>
      </c>
      <c r="I3">
        <v>147209304.55000001</v>
      </c>
      <c r="J3">
        <v>90570499.739999995</v>
      </c>
      <c r="K3" s="301">
        <v>2573679.0499999998</v>
      </c>
      <c r="L3" s="301">
        <v>13793.5</v>
      </c>
      <c r="M3" s="301">
        <v>2216719.58</v>
      </c>
      <c r="N3" s="301">
        <v>-5432531.1100000003</v>
      </c>
      <c r="O3" s="301">
        <v>0</v>
      </c>
      <c r="P3">
        <v>5779208.4500000002</v>
      </c>
      <c r="Q3">
        <v>-8418560.6899999995</v>
      </c>
      <c r="R3">
        <v>-87458208.680000007</v>
      </c>
      <c r="S3">
        <v>507605180.62</v>
      </c>
      <c r="T3" s="301">
        <v>74963377.909999996</v>
      </c>
      <c r="U3" s="301">
        <v>1569565</v>
      </c>
      <c r="V3" s="301">
        <v>2446.56</v>
      </c>
      <c r="W3" s="301">
        <v>61975375.43</v>
      </c>
      <c r="X3" s="301">
        <v>8756683.4199999999</v>
      </c>
      <c r="Y3">
        <v>79835805.049999997</v>
      </c>
      <c r="Z3">
        <v>99644</v>
      </c>
      <c r="AA3">
        <v>12160</v>
      </c>
      <c r="AB3">
        <v>20436454.949999999</v>
      </c>
      <c r="AC3">
        <v>7769707.9800000004</v>
      </c>
      <c r="AD3">
        <v>189200</v>
      </c>
      <c r="AE3">
        <v>180148.74</v>
      </c>
      <c r="AF3">
        <v>14450.1</v>
      </c>
      <c r="AG3">
        <v>2889263.62</v>
      </c>
      <c r="AH3">
        <v>49754</v>
      </c>
      <c r="AI3" s="244">
        <f t="shared" ref="AI3:AN3" si="0">SUM(AI4:AI85)</f>
        <v>79396079.020000026</v>
      </c>
      <c r="AJ3" s="245">
        <f t="shared" si="0"/>
        <v>2613237.9</v>
      </c>
      <c r="AK3" s="261">
        <f t="shared" si="0"/>
        <v>76782841.12000002</v>
      </c>
      <c r="AL3" s="263" t="e">
        <f t="shared" si="0"/>
        <v>#REF!</v>
      </c>
      <c r="AM3" s="264" t="e">
        <f t="shared" si="0"/>
        <v>#REF!</v>
      </c>
      <c r="AN3" s="246" t="e">
        <f t="shared" si="0"/>
        <v>#REF!</v>
      </c>
    </row>
    <row r="4" spans="1:40" x14ac:dyDescent="0.25">
      <c r="D4" s="234" t="s">
        <v>12</v>
      </c>
      <c r="E4" t="s">
        <v>15</v>
      </c>
      <c r="F4" s="301">
        <v>401018.59</v>
      </c>
      <c r="I4">
        <v>14215.27</v>
      </c>
      <c r="J4">
        <v>26235.18</v>
      </c>
      <c r="N4" s="301">
        <v>-7210710.4400000004</v>
      </c>
      <c r="Q4">
        <v>2351172.4700000002</v>
      </c>
      <c r="R4">
        <v>-1003440.34</v>
      </c>
      <c r="S4">
        <v>3505016.69</v>
      </c>
      <c r="T4" s="301">
        <v>376544</v>
      </c>
      <c r="W4" s="301">
        <v>238014</v>
      </c>
      <c r="X4" s="301">
        <v>2477164.5</v>
      </c>
      <c r="Y4">
        <v>278078.5</v>
      </c>
      <c r="AC4">
        <v>14213.34</v>
      </c>
      <c r="AI4" s="244">
        <f t="shared" ref="AI4:AI9" si="1">SUM(T4:V4)</f>
        <v>376544</v>
      </c>
      <c r="AJ4" s="251">
        <f t="shared" ref="AJ4:AJ9" si="2">SUM(Y4:AB4)</f>
        <v>278078.5</v>
      </c>
      <c r="AK4" s="265">
        <f>AI4-AJ4</f>
        <v>98465.5</v>
      </c>
      <c r="AL4" s="266" t="e">
        <f>SUM(#REF!)</f>
        <v>#REF!</v>
      </c>
      <c r="AM4" s="252" t="e">
        <f>SUM(#REF!)</f>
        <v>#REF!</v>
      </c>
      <c r="AN4" s="246" t="e">
        <f>AL4-AM4</f>
        <v>#REF!</v>
      </c>
    </row>
    <row r="5" spans="1:40" x14ac:dyDescent="0.25">
      <c r="D5" s="234" t="s">
        <v>1406</v>
      </c>
      <c r="AI5" s="244">
        <f t="shared" si="1"/>
        <v>0</v>
      </c>
      <c r="AJ5" s="251">
        <f t="shared" si="2"/>
        <v>0</v>
      </c>
      <c r="AK5" s="265">
        <f t="shared" ref="AK5:AK9" si="3">AI5-AJ5</f>
        <v>0</v>
      </c>
      <c r="AL5" s="266" t="e">
        <f>SUM(#REF!)</f>
        <v>#REF!</v>
      </c>
      <c r="AM5" s="252" t="e">
        <f>SUM(#REF!)</f>
        <v>#REF!</v>
      </c>
      <c r="AN5" s="246" t="e">
        <f t="shared" ref="AN5:AN67" si="4">AL5-AM5</f>
        <v>#REF!</v>
      </c>
    </row>
    <row r="6" spans="1:40" x14ac:dyDescent="0.25">
      <c r="D6" s="234" t="s">
        <v>13</v>
      </c>
      <c r="AI6" s="244">
        <f t="shared" si="1"/>
        <v>0</v>
      </c>
      <c r="AJ6" s="251">
        <f t="shared" si="2"/>
        <v>0</v>
      </c>
      <c r="AK6" s="265">
        <f t="shared" si="3"/>
        <v>0</v>
      </c>
      <c r="AL6" s="266" t="e">
        <f>SUM(#REF!)</f>
        <v>#REF!</v>
      </c>
      <c r="AM6" s="252" t="e">
        <f>SUM(#REF!)</f>
        <v>#REF!</v>
      </c>
      <c r="AN6" s="246" t="e">
        <f t="shared" si="4"/>
        <v>#REF!</v>
      </c>
    </row>
    <row r="7" spans="1:40" x14ac:dyDescent="0.25">
      <c r="D7" s="234" t="s">
        <v>14</v>
      </c>
      <c r="AI7" s="244">
        <f t="shared" si="1"/>
        <v>0</v>
      </c>
      <c r="AJ7" s="251">
        <f t="shared" si="2"/>
        <v>0</v>
      </c>
      <c r="AK7" s="265">
        <f t="shared" si="3"/>
        <v>0</v>
      </c>
      <c r="AL7" s="266" t="e">
        <f>SUM(#REF!)</f>
        <v>#REF!</v>
      </c>
      <c r="AM7" s="252" t="e">
        <f>SUM(#REF!)</f>
        <v>#REF!</v>
      </c>
      <c r="AN7" s="246" t="e">
        <f t="shared" si="4"/>
        <v>#REF!</v>
      </c>
    </row>
    <row r="8" spans="1:40" x14ac:dyDescent="0.25">
      <c r="D8" s="234" t="s">
        <v>15</v>
      </c>
      <c r="AI8" s="244">
        <f t="shared" si="1"/>
        <v>0</v>
      </c>
      <c r="AJ8" s="251">
        <f t="shared" si="2"/>
        <v>0</v>
      </c>
      <c r="AK8" s="265">
        <f t="shared" si="3"/>
        <v>0</v>
      </c>
      <c r="AL8" s="266" t="e">
        <f>SUM(#REF!)</f>
        <v>#REF!</v>
      </c>
      <c r="AM8" s="252" t="e">
        <f>SUM(#REF!)</f>
        <v>#REF!</v>
      </c>
      <c r="AN8" s="246" t="e">
        <f t="shared" si="4"/>
        <v>#REF!</v>
      </c>
    </row>
    <row r="9" spans="1:40" ht="14.4" thickBot="1" x14ac:dyDescent="0.3">
      <c r="D9" s="234" t="s">
        <v>16</v>
      </c>
      <c r="AI9" s="244">
        <f t="shared" si="1"/>
        <v>0</v>
      </c>
      <c r="AJ9" s="251">
        <f t="shared" si="2"/>
        <v>0</v>
      </c>
      <c r="AK9" s="265">
        <f t="shared" si="3"/>
        <v>0</v>
      </c>
      <c r="AL9" s="266" t="e">
        <f>SUM(#REF!)</f>
        <v>#REF!</v>
      </c>
      <c r="AM9" s="252" t="e">
        <f>SUM(#REF!)</f>
        <v>#REF!</v>
      </c>
      <c r="AN9" s="246" t="e">
        <f t="shared" si="4"/>
        <v>#REF!</v>
      </c>
    </row>
    <row r="10" spans="1:40" ht="14.4" thickBot="1" x14ac:dyDescent="0.3">
      <c r="A10" s="234" t="s">
        <v>288</v>
      </c>
      <c r="B10" s="234" t="s">
        <v>29</v>
      </c>
      <c r="C10" s="272">
        <v>6923</v>
      </c>
      <c r="D10" s="273" t="s">
        <v>1407</v>
      </c>
      <c r="E10" t="s">
        <v>2601</v>
      </c>
      <c r="F10" s="301">
        <v>452565.88</v>
      </c>
      <c r="G10" s="301">
        <v>23167</v>
      </c>
      <c r="H10" s="301">
        <v>698863.24</v>
      </c>
      <c r="I10">
        <v>92462</v>
      </c>
      <c r="J10">
        <v>1005936.98</v>
      </c>
      <c r="K10" s="301">
        <v>20000</v>
      </c>
      <c r="L10" s="301">
        <v>1456</v>
      </c>
      <c r="N10" s="301">
        <v>0</v>
      </c>
      <c r="R10">
        <v>448185.69</v>
      </c>
      <c r="S10">
        <v>1691218.36</v>
      </c>
      <c r="T10" s="301">
        <v>208434.85</v>
      </c>
      <c r="W10" s="301">
        <v>546660</v>
      </c>
      <c r="X10" s="301">
        <v>152672</v>
      </c>
      <c r="Y10">
        <v>659481</v>
      </c>
      <c r="AB10">
        <v>62681.72</v>
      </c>
      <c r="AC10">
        <v>59947.5</v>
      </c>
      <c r="AI10" s="244">
        <f>SUM(F10:H10)</f>
        <v>1174596.1200000001</v>
      </c>
      <c r="AJ10" s="251">
        <f>SUM(K10:O10)</f>
        <v>21456</v>
      </c>
      <c r="AK10" s="265">
        <f>AI10-AJ10</f>
        <v>1153140.1200000001</v>
      </c>
      <c r="AL10" s="266">
        <f>SUM(T10:X10)</f>
        <v>907766.85</v>
      </c>
      <c r="AM10" s="266">
        <f>SUM(Y10:AH10)</f>
        <v>782110.22</v>
      </c>
      <c r="AN10" s="246">
        <f t="shared" si="4"/>
        <v>125656.63</v>
      </c>
    </row>
    <row r="11" spans="1:40" ht="14.4" thickBot="1" x14ac:dyDescent="0.3">
      <c r="A11" s="234" t="s">
        <v>288</v>
      </c>
      <c r="B11" s="234" t="s">
        <v>29</v>
      </c>
      <c r="C11" s="272">
        <v>7817</v>
      </c>
      <c r="D11" s="273" t="s">
        <v>800</v>
      </c>
      <c r="E11" t="s">
        <v>2602</v>
      </c>
      <c r="F11" s="301">
        <v>115226.11</v>
      </c>
      <c r="G11" s="301">
        <v>12438</v>
      </c>
      <c r="H11" s="301">
        <v>606692.12</v>
      </c>
      <c r="I11">
        <v>373336.26</v>
      </c>
      <c r="J11">
        <v>347668.14</v>
      </c>
      <c r="N11" s="301">
        <v>0</v>
      </c>
      <c r="R11">
        <v>4634.97</v>
      </c>
      <c r="S11">
        <v>1534772.11</v>
      </c>
      <c r="T11" s="301">
        <v>162098.39000000001</v>
      </c>
      <c r="W11" s="301">
        <v>589441.5</v>
      </c>
      <c r="X11" s="301">
        <v>2000</v>
      </c>
      <c r="Y11">
        <v>674064.5</v>
      </c>
      <c r="AB11">
        <v>151052.57999999999</v>
      </c>
      <c r="AC11">
        <v>17096.080000000002</v>
      </c>
      <c r="AI11" s="244">
        <f t="shared" ref="AI11:AI74" si="5">SUM(F11:H11)</f>
        <v>734356.23</v>
      </c>
      <c r="AJ11" s="251">
        <f t="shared" ref="AJ11:AJ74" si="6">SUM(K11:O11)</f>
        <v>0</v>
      </c>
      <c r="AK11" s="265">
        <f t="shared" ref="AK11:AK74" si="7">AI11-AJ11</f>
        <v>734356.23</v>
      </c>
      <c r="AL11" s="266">
        <f t="shared" ref="AL11:AL74" si="8">SUM(T11:X11)</f>
        <v>753539.89</v>
      </c>
      <c r="AM11" s="266">
        <f t="shared" ref="AM11:AM74" si="9">SUM(Y11:AH11)</f>
        <v>842213.15999999992</v>
      </c>
      <c r="AN11" s="246">
        <f t="shared" si="4"/>
        <v>-88673.269999999902</v>
      </c>
    </row>
    <row r="12" spans="1:40" ht="14.4" thickBot="1" x14ac:dyDescent="0.3">
      <c r="A12" s="234" t="s">
        <v>288</v>
      </c>
      <c r="B12" s="234" t="s">
        <v>29</v>
      </c>
      <c r="C12" s="272">
        <v>5402</v>
      </c>
      <c r="D12" s="273" t="s">
        <v>801</v>
      </c>
      <c r="E12" t="s">
        <v>2603</v>
      </c>
      <c r="F12" s="301">
        <v>1051326.33</v>
      </c>
      <c r="G12" s="301">
        <v>4500</v>
      </c>
      <c r="H12" s="301">
        <v>455319.46</v>
      </c>
      <c r="I12">
        <v>63434.91</v>
      </c>
      <c r="J12">
        <v>3392451.41</v>
      </c>
      <c r="K12" s="301">
        <v>10235</v>
      </c>
      <c r="N12" s="301">
        <v>0</v>
      </c>
      <c r="R12">
        <v>4132639.12</v>
      </c>
      <c r="S12">
        <v>1097038.29</v>
      </c>
      <c r="T12" s="301">
        <v>27640</v>
      </c>
      <c r="W12" s="301">
        <v>441407</v>
      </c>
      <c r="X12" s="301">
        <v>2672</v>
      </c>
      <c r="Y12">
        <v>510501</v>
      </c>
      <c r="AB12">
        <v>55434.58</v>
      </c>
      <c r="AC12">
        <v>152065.38</v>
      </c>
      <c r="AI12" s="244">
        <f t="shared" si="5"/>
        <v>1511145.79</v>
      </c>
      <c r="AJ12" s="251">
        <f t="shared" si="6"/>
        <v>10235</v>
      </c>
      <c r="AK12" s="265">
        <f t="shared" si="7"/>
        <v>1500910.79</v>
      </c>
      <c r="AL12" s="266">
        <f t="shared" si="8"/>
        <v>471719</v>
      </c>
      <c r="AM12" s="266">
        <f t="shared" si="9"/>
        <v>718000.96</v>
      </c>
      <c r="AN12" s="246">
        <f t="shared" si="4"/>
        <v>-246281.95999999996</v>
      </c>
    </row>
    <row r="13" spans="1:40" ht="14.4" thickBot="1" x14ac:dyDescent="0.3">
      <c r="A13" s="234" t="s">
        <v>288</v>
      </c>
      <c r="B13" s="234" t="s">
        <v>29</v>
      </c>
      <c r="C13" s="272">
        <v>4534</v>
      </c>
      <c r="D13" s="273" t="s">
        <v>802</v>
      </c>
      <c r="E13" t="s">
        <v>2604</v>
      </c>
      <c r="F13" s="301">
        <v>25200.78</v>
      </c>
      <c r="G13" s="301">
        <v>1499</v>
      </c>
      <c r="H13" s="301">
        <v>254096.56</v>
      </c>
      <c r="I13">
        <v>1847787.82</v>
      </c>
      <c r="J13">
        <v>243328.1</v>
      </c>
      <c r="K13" s="301">
        <v>1360</v>
      </c>
      <c r="N13" s="301">
        <v>0</v>
      </c>
      <c r="R13">
        <v>748932.78</v>
      </c>
      <c r="S13">
        <v>1718005.94</v>
      </c>
      <c r="T13" s="301">
        <v>67358.78</v>
      </c>
      <c r="W13" s="301">
        <v>412679</v>
      </c>
      <c r="Y13">
        <v>492117</v>
      </c>
      <c r="AB13">
        <v>58676.37</v>
      </c>
      <c r="AC13">
        <v>44643.28</v>
      </c>
      <c r="AI13" s="244">
        <f t="shared" si="5"/>
        <v>280796.33999999997</v>
      </c>
      <c r="AJ13" s="251">
        <f t="shared" si="6"/>
        <v>1360</v>
      </c>
      <c r="AK13" s="265">
        <f t="shared" si="7"/>
        <v>279436.33999999997</v>
      </c>
      <c r="AL13" s="266">
        <f t="shared" si="8"/>
        <v>480037.78</v>
      </c>
      <c r="AM13" s="266">
        <f t="shared" si="9"/>
        <v>595436.65</v>
      </c>
      <c r="AN13" s="246">
        <f t="shared" si="4"/>
        <v>-115398.87</v>
      </c>
    </row>
    <row r="14" spans="1:40" ht="14.4" thickBot="1" x14ac:dyDescent="0.3">
      <c r="A14" s="234" t="s">
        <v>288</v>
      </c>
      <c r="B14" s="234" t="s">
        <v>29</v>
      </c>
      <c r="C14" s="272">
        <v>8215</v>
      </c>
      <c r="D14" s="273" t="s">
        <v>803</v>
      </c>
      <c r="E14" t="s">
        <v>2605</v>
      </c>
      <c r="F14" s="301">
        <v>235345.95</v>
      </c>
      <c r="G14" s="301">
        <v>8012.01</v>
      </c>
      <c r="H14" s="301">
        <v>637818.51</v>
      </c>
      <c r="I14">
        <v>1572970.63</v>
      </c>
      <c r="J14">
        <v>217366.65</v>
      </c>
      <c r="M14" s="301">
        <v>62009.2</v>
      </c>
      <c r="N14" s="301">
        <v>760</v>
      </c>
      <c r="P14">
        <v>0</v>
      </c>
      <c r="R14">
        <v>-1003058.05</v>
      </c>
      <c r="S14">
        <v>3950541.16</v>
      </c>
      <c r="T14" s="301">
        <v>211224.39</v>
      </c>
      <c r="V14" s="301">
        <v>0.08</v>
      </c>
      <c r="W14" s="301">
        <v>468568.5</v>
      </c>
      <c r="Y14">
        <v>529989.5</v>
      </c>
      <c r="AB14">
        <v>225844.78</v>
      </c>
      <c r="AC14">
        <v>8340.91</v>
      </c>
      <c r="AI14" s="244">
        <f t="shared" si="5"/>
        <v>881176.47</v>
      </c>
      <c r="AJ14" s="251">
        <f t="shared" si="6"/>
        <v>62769.2</v>
      </c>
      <c r="AK14" s="265">
        <f t="shared" si="7"/>
        <v>818407.27</v>
      </c>
      <c r="AL14" s="266">
        <f t="shared" si="8"/>
        <v>679792.97</v>
      </c>
      <c r="AM14" s="266">
        <f t="shared" si="9"/>
        <v>764175.19000000006</v>
      </c>
      <c r="AN14" s="246">
        <f t="shared" si="4"/>
        <v>-84382.220000000088</v>
      </c>
    </row>
    <row r="15" spans="1:40" ht="14.4" thickBot="1" x14ac:dyDescent="0.3">
      <c r="A15" s="234" t="s">
        <v>288</v>
      </c>
      <c r="B15" s="234" t="s">
        <v>29</v>
      </c>
      <c r="C15" s="272">
        <v>8736</v>
      </c>
      <c r="D15" s="273" t="s">
        <v>804</v>
      </c>
      <c r="E15" t="s">
        <v>2606</v>
      </c>
      <c r="F15" s="301">
        <v>258141.1</v>
      </c>
      <c r="G15" s="301">
        <v>38143.75</v>
      </c>
      <c r="H15" s="301">
        <v>455398.8</v>
      </c>
      <c r="I15">
        <v>601137.21</v>
      </c>
      <c r="J15">
        <v>597409.05000000005</v>
      </c>
      <c r="N15" s="301">
        <v>0.11</v>
      </c>
      <c r="R15">
        <v>-523333.52</v>
      </c>
      <c r="S15">
        <v>2643840</v>
      </c>
      <c r="T15" s="301">
        <v>100637.3</v>
      </c>
      <c r="W15" s="301">
        <v>438900</v>
      </c>
      <c r="X15" s="301">
        <v>134200</v>
      </c>
      <c r="Y15">
        <v>571463</v>
      </c>
      <c r="AB15">
        <v>183974.81</v>
      </c>
      <c r="AC15">
        <v>77743.66</v>
      </c>
      <c r="AI15" s="244">
        <f t="shared" si="5"/>
        <v>751683.64999999991</v>
      </c>
      <c r="AJ15" s="251">
        <f t="shared" si="6"/>
        <v>0.11</v>
      </c>
      <c r="AK15" s="265">
        <f t="shared" si="7"/>
        <v>751683.53999999992</v>
      </c>
      <c r="AL15" s="266">
        <f t="shared" si="8"/>
        <v>673737.3</v>
      </c>
      <c r="AM15" s="266">
        <f t="shared" si="9"/>
        <v>833181.47000000009</v>
      </c>
      <c r="AN15" s="246">
        <f t="shared" si="4"/>
        <v>-159444.17000000004</v>
      </c>
    </row>
    <row r="16" spans="1:40" ht="14.4" thickBot="1" x14ac:dyDescent="0.3">
      <c r="A16" s="234" t="s">
        <v>288</v>
      </c>
      <c r="B16" s="234" t="s">
        <v>29</v>
      </c>
      <c r="C16" s="272">
        <v>4649</v>
      </c>
      <c r="D16" s="273" t="s">
        <v>805</v>
      </c>
      <c r="E16" t="s">
        <v>2607</v>
      </c>
      <c r="F16" s="301">
        <v>157660.87</v>
      </c>
      <c r="G16" s="301">
        <v>5001.8</v>
      </c>
      <c r="H16" s="301">
        <v>284195.55</v>
      </c>
      <c r="I16">
        <v>562842.43999999994</v>
      </c>
      <c r="J16">
        <v>215.98</v>
      </c>
      <c r="N16" s="301">
        <v>0</v>
      </c>
      <c r="R16">
        <v>-1356354.53</v>
      </c>
      <c r="S16">
        <v>2287723.02</v>
      </c>
      <c r="T16" s="301">
        <v>121315.09</v>
      </c>
      <c r="W16" s="301">
        <v>229850</v>
      </c>
      <c r="X16" s="301">
        <v>130000</v>
      </c>
      <c r="Y16">
        <v>327433</v>
      </c>
      <c r="AB16">
        <v>58909.97</v>
      </c>
      <c r="AC16">
        <v>17293.34</v>
      </c>
      <c r="AI16" s="244">
        <f t="shared" si="5"/>
        <v>446858.22</v>
      </c>
      <c r="AJ16" s="251">
        <f t="shared" si="6"/>
        <v>0</v>
      </c>
      <c r="AK16" s="265">
        <f t="shared" si="7"/>
        <v>446858.22</v>
      </c>
      <c r="AL16" s="266">
        <f t="shared" si="8"/>
        <v>481165.08999999997</v>
      </c>
      <c r="AM16" s="266">
        <f t="shared" si="9"/>
        <v>403636.31</v>
      </c>
      <c r="AN16" s="246">
        <f t="shared" si="4"/>
        <v>77528.77999999997</v>
      </c>
    </row>
    <row r="17" spans="1:40" ht="14.4" thickBot="1" x14ac:dyDescent="0.3">
      <c r="A17" s="234" t="s">
        <v>288</v>
      </c>
      <c r="B17" s="234" t="s">
        <v>29</v>
      </c>
      <c r="C17" s="272">
        <v>8434</v>
      </c>
      <c r="D17" s="273" t="s">
        <v>806</v>
      </c>
      <c r="E17" t="s">
        <v>2608</v>
      </c>
      <c r="F17" s="301">
        <v>292186.65999999997</v>
      </c>
      <c r="G17" s="301">
        <v>9220.25</v>
      </c>
      <c r="H17" s="301">
        <v>600441.97</v>
      </c>
      <c r="I17">
        <v>691614.71999999997</v>
      </c>
      <c r="J17">
        <v>830514.59</v>
      </c>
      <c r="N17" s="301">
        <v>0</v>
      </c>
      <c r="R17">
        <v>2068567.9</v>
      </c>
      <c r="S17">
        <v>312292.87</v>
      </c>
      <c r="T17" s="301">
        <v>207465.33</v>
      </c>
      <c r="W17" s="301">
        <v>676526.5</v>
      </c>
      <c r="X17" s="301">
        <v>4000</v>
      </c>
      <c r="Y17">
        <v>783942.5</v>
      </c>
      <c r="AB17">
        <v>121706.36</v>
      </c>
      <c r="AC17">
        <v>33705.26</v>
      </c>
      <c r="AI17" s="244">
        <f t="shared" si="5"/>
        <v>901848.87999999989</v>
      </c>
      <c r="AJ17" s="251">
        <f t="shared" si="6"/>
        <v>0</v>
      </c>
      <c r="AK17" s="265">
        <f t="shared" si="7"/>
        <v>901848.87999999989</v>
      </c>
      <c r="AL17" s="266">
        <f t="shared" si="8"/>
        <v>887991.83</v>
      </c>
      <c r="AM17" s="266">
        <f t="shared" si="9"/>
        <v>939354.12</v>
      </c>
      <c r="AN17" s="246">
        <f t="shared" si="4"/>
        <v>-51362.290000000037</v>
      </c>
    </row>
    <row r="18" spans="1:40" ht="14.4" thickBot="1" x14ac:dyDescent="0.3">
      <c r="A18" s="234" t="s">
        <v>288</v>
      </c>
      <c r="B18" s="234" t="s">
        <v>29</v>
      </c>
      <c r="C18" s="272">
        <v>9149</v>
      </c>
      <c r="D18" s="273" t="s">
        <v>807</v>
      </c>
      <c r="E18" t="s">
        <v>2609</v>
      </c>
      <c r="F18" s="301">
        <v>1124468.17</v>
      </c>
      <c r="G18" s="301">
        <v>8800</v>
      </c>
      <c r="H18" s="301">
        <v>393008.42</v>
      </c>
      <c r="I18">
        <v>1076021.18</v>
      </c>
      <c r="J18">
        <v>511806.82</v>
      </c>
      <c r="N18" s="301">
        <v>1370.06</v>
      </c>
      <c r="R18">
        <v>2828666.22</v>
      </c>
      <c r="S18">
        <v>928313.81</v>
      </c>
      <c r="T18" s="301">
        <v>70930</v>
      </c>
      <c r="W18" s="301">
        <v>587364.6</v>
      </c>
      <c r="X18" s="301">
        <v>2671</v>
      </c>
      <c r="Y18">
        <v>734886.6</v>
      </c>
      <c r="AB18">
        <v>139040.01</v>
      </c>
      <c r="AC18">
        <v>35228.28</v>
      </c>
      <c r="AI18" s="244">
        <f t="shared" si="5"/>
        <v>1526276.5899999999</v>
      </c>
      <c r="AJ18" s="251">
        <f t="shared" si="6"/>
        <v>1370.06</v>
      </c>
      <c r="AK18" s="265">
        <f t="shared" si="7"/>
        <v>1524906.5299999998</v>
      </c>
      <c r="AL18" s="266">
        <f t="shared" si="8"/>
        <v>660965.6</v>
      </c>
      <c r="AM18" s="266">
        <f t="shared" si="9"/>
        <v>909154.89</v>
      </c>
      <c r="AN18" s="246">
        <f t="shared" si="4"/>
        <v>-248189.29000000004</v>
      </c>
    </row>
    <row r="19" spans="1:40" ht="14.4" thickBot="1" x14ac:dyDescent="0.3">
      <c r="A19" s="234" t="s">
        <v>288</v>
      </c>
      <c r="B19" s="234" t="s">
        <v>29</v>
      </c>
      <c r="C19" s="272">
        <v>6199</v>
      </c>
      <c r="D19" s="273" t="s">
        <v>808</v>
      </c>
      <c r="E19" t="s">
        <v>2610</v>
      </c>
      <c r="F19" s="301">
        <v>1139364.9099999999</v>
      </c>
      <c r="G19" s="301">
        <v>62470</v>
      </c>
      <c r="H19" s="301">
        <v>519756.98</v>
      </c>
      <c r="I19">
        <v>272770.18</v>
      </c>
      <c r="J19">
        <v>463887</v>
      </c>
      <c r="K19" s="301">
        <v>2810</v>
      </c>
      <c r="N19" s="301">
        <v>0</v>
      </c>
      <c r="P19">
        <v>217250</v>
      </c>
      <c r="R19">
        <v>1346474.75</v>
      </c>
      <c r="S19">
        <v>955989.15</v>
      </c>
      <c r="T19" s="301">
        <v>203204.23</v>
      </c>
      <c r="W19" s="301">
        <v>563297</v>
      </c>
      <c r="Y19">
        <v>667501</v>
      </c>
      <c r="AB19">
        <v>93774.16</v>
      </c>
      <c r="AC19">
        <v>55447.8</v>
      </c>
      <c r="AI19" s="244">
        <f t="shared" si="5"/>
        <v>1721591.89</v>
      </c>
      <c r="AJ19" s="251">
        <f t="shared" si="6"/>
        <v>2810</v>
      </c>
      <c r="AK19" s="265">
        <f t="shared" si="7"/>
        <v>1718781.89</v>
      </c>
      <c r="AL19" s="266">
        <f t="shared" si="8"/>
        <v>766501.23</v>
      </c>
      <c r="AM19" s="266">
        <f t="shared" si="9"/>
        <v>816722.96000000008</v>
      </c>
      <c r="AN19" s="246">
        <f t="shared" si="4"/>
        <v>-50221.730000000098</v>
      </c>
    </row>
    <row r="20" spans="1:40" ht="14.4" thickBot="1" x14ac:dyDescent="0.3">
      <c r="A20" s="234" t="s">
        <v>288</v>
      </c>
      <c r="B20" s="234" t="s">
        <v>29</v>
      </c>
      <c r="C20" s="272">
        <v>5135</v>
      </c>
      <c r="D20" s="273" t="s">
        <v>809</v>
      </c>
      <c r="E20" t="s">
        <v>2611</v>
      </c>
      <c r="F20" s="301">
        <v>173500.84</v>
      </c>
      <c r="G20" s="301">
        <v>9157.5</v>
      </c>
      <c r="H20" s="301">
        <v>342802.41</v>
      </c>
      <c r="I20">
        <v>664422.9</v>
      </c>
      <c r="J20">
        <v>208811.74</v>
      </c>
      <c r="K20" s="301">
        <v>6785</v>
      </c>
      <c r="N20" s="301">
        <v>0</v>
      </c>
      <c r="R20">
        <v>-105708.65</v>
      </c>
      <c r="S20">
        <v>1540469.93</v>
      </c>
      <c r="T20" s="301">
        <v>207303.15</v>
      </c>
      <c r="W20" s="301">
        <v>370323</v>
      </c>
      <c r="Y20">
        <v>443571</v>
      </c>
      <c r="AB20">
        <v>90459.94</v>
      </c>
      <c r="AC20">
        <v>32867.300000000003</v>
      </c>
      <c r="AI20" s="244">
        <f t="shared" si="5"/>
        <v>525460.75</v>
      </c>
      <c r="AJ20" s="251">
        <f t="shared" si="6"/>
        <v>6785</v>
      </c>
      <c r="AK20" s="265">
        <f t="shared" si="7"/>
        <v>518675.75</v>
      </c>
      <c r="AL20" s="266">
        <f t="shared" si="8"/>
        <v>577626.15</v>
      </c>
      <c r="AM20" s="266">
        <f t="shared" si="9"/>
        <v>566898.24</v>
      </c>
      <c r="AN20" s="246">
        <f t="shared" si="4"/>
        <v>10727.910000000033</v>
      </c>
    </row>
    <row r="21" spans="1:40" ht="14.4" thickBot="1" x14ac:dyDescent="0.3">
      <c r="A21" s="234" t="s">
        <v>288</v>
      </c>
      <c r="B21" s="234" t="s">
        <v>29</v>
      </c>
      <c r="C21" s="272">
        <v>10482</v>
      </c>
      <c r="D21" s="273" t="s">
        <v>810</v>
      </c>
      <c r="E21" t="s">
        <v>2612</v>
      </c>
      <c r="F21" s="301">
        <v>1347182.4</v>
      </c>
      <c r="G21" s="301">
        <v>6772</v>
      </c>
      <c r="H21" s="301">
        <v>408792.16</v>
      </c>
      <c r="I21">
        <v>380772.23</v>
      </c>
      <c r="J21">
        <v>251736.68</v>
      </c>
      <c r="N21" s="301">
        <v>0</v>
      </c>
      <c r="R21">
        <v>132231.01999999999</v>
      </c>
      <c r="S21">
        <v>2399548.4500000002</v>
      </c>
      <c r="T21" s="301">
        <v>109619.11</v>
      </c>
      <c r="W21" s="301">
        <v>895102.1</v>
      </c>
      <c r="X21" s="301">
        <v>18080</v>
      </c>
      <c r="Y21">
        <v>1073541.1000000001</v>
      </c>
      <c r="AB21">
        <v>166760.17000000001</v>
      </c>
      <c r="AC21">
        <v>15384.5</v>
      </c>
      <c r="AG21">
        <v>700</v>
      </c>
      <c r="AI21" s="244">
        <f t="shared" si="5"/>
        <v>1762746.5599999998</v>
      </c>
      <c r="AJ21" s="251">
        <f t="shared" si="6"/>
        <v>0</v>
      </c>
      <c r="AK21" s="265">
        <f t="shared" si="7"/>
        <v>1762746.5599999998</v>
      </c>
      <c r="AL21" s="266">
        <f t="shared" si="8"/>
        <v>1022801.21</v>
      </c>
      <c r="AM21" s="266">
        <f t="shared" si="9"/>
        <v>1256385.77</v>
      </c>
      <c r="AN21" s="246">
        <f t="shared" si="4"/>
        <v>-233584.56000000006</v>
      </c>
    </row>
    <row r="22" spans="1:40" ht="14.4" thickBot="1" x14ac:dyDescent="0.3">
      <c r="A22" s="234" t="s">
        <v>288</v>
      </c>
      <c r="B22" s="234" t="s">
        <v>29</v>
      </c>
      <c r="C22" s="272">
        <v>8929</v>
      </c>
      <c r="D22" s="273" t="s">
        <v>811</v>
      </c>
      <c r="E22" t="s">
        <v>2613</v>
      </c>
      <c r="F22" s="301">
        <v>281073.24</v>
      </c>
      <c r="G22" s="301">
        <v>51000</v>
      </c>
      <c r="H22" s="301">
        <v>539553.6</v>
      </c>
      <c r="I22">
        <v>305612.48</v>
      </c>
      <c r="J22">
        <v>1142450.44</v>
      </c>
      <c r="N22" s="301">
        <v>0</v>
      </c>
      <c r="R22">
        <v>-1350863.04</v>
      </c>
      <c r="S22">
        <v>3847094.62</v>
      </c>
      <c r="T22" s="301">
        <v>169684.3</v>
      </c>
      <c r="W22" s="301">
        <v>759929.5</v>
      </c>
      <c r="X22" s="301">
        <v>1765</v>
      </c>
      <c r="Y22">
        <v>924428.5</v>
      </c>
      <c r="AB22">
        <v>133542.09</v>
      </c>
      <c r="AC22">
        <v>40895.480000000003</v>
      </c>
      <c r="AI22" s="244">
        <f t="shared" si="5"/>
        <v>871626.84</v>
      </c>
      <c r="AJ22" s="251">
        <f t="shared" si="6"/>
        <v>0</v>
      </c>
      <c r="AK22" s="265">
        <f t="shared" si="7"/>
        <v>871626.84</v>
      </c>
      <c r="AL22" s="266">
        <f t="shared" si="8"/>
        <v>931378.8</v>
      </c>
      <c r="AM22" s="266">
        <f t="shared" si="9"/>
        <v>1098866.07</v>
      </c>
      <c r="AN22" s="246">
        <f t="shared" si="4"/>
        <v>-167487.27000000002</v>
      </c>
    </row>
    <row r="23" spans="1:40" ht="14.4" thickBot="1" x14ac:dyDescent="0.3">
      <c r="A23" s="234" t="s">
        <v>288</v>
      </c>
      <c r="B23" s="234" t="s">
        <v>29</v>
      </c>
      <c r="C23" s="272">
        <v>13938</v>
      </c>
      <c r="D23" s="273" t="s">
        <v>812</v>
      </c>
      <c r="E23" t="s">
        <v>2614</v>
      </c>
      <c r="F23" s="301">
        <v>612659.92000000004</v>
      </c>
      <c r="G23" s="301">
        <v>46595</v>
      </c>
      <c r="H23" s="301">
        <v>1107205.92</v>
      </c>
      <c r="I23">
        <v>4</v>
      </c>
      <c r="J23">
        <v>628609.78</v>
      </c>
      <c r="K23" s="301">
        <v>14000</v>
      </c>
      <c r="N23" s="301">
        <v>0</v>
      </c>
      <c r="R23">
        <v>-327686.31</v>
      </c>
      <c r="S23">
        <v>2781867.7</v>
      </c>
      <c r="T23" s="301">
        <v>289158.61</v>
      </c>
      <c r="W23" s="301">
        <v>935702</v>
      </c>
      <c r="Y23">
        <v>1052618</v>
      </c>
      <c r="AB23">
        <v>173444.4</v>
      </c>
      <c r="AC23">
        <v>46720.46</v>
      </c>
      <c r="AI23" s="244">
        <f t="shared" si="5"/>
        <v>1766460.8399999999</v>
      </c>
      <c r="AJ23" s="251">
        <f t="shared" si="6"/>
        <v>14000</v>
      </c>
      <c r="AK23" s="265">
        <f t="shared" si="7"/>
        <v>1752460.8399999999</v>
      </c>
      <c r="AL23" s="266">
        <f t="shared" si="8"/>
        <v>1224860.6099999999</v>
      </c>
      <c r="AM23" s="266">
        <f t="shared" si="9"/>
        <v>1272782.8599999999</v>
      </c>
      <c r="AN23" s="246">
        <f t="shared" si="4"/>
        <v>-47922.25</v>
      </c>
    </row>
    <row r="24" spans="1:40" ht="14.4" thickBot="1" x14ac:dyDescent="0.3">
      <c r="A24" s="234" t="s">
        <v>288</v>
      </c>
      <c r="B24" s="234" t="s">
        <v>29</v>
      </c>
      <c r="C24" s="272">
        <v>6484</v>
      </c>
      <c r="D24" s="273" t="s">
        <v>813</v>
      </c>
      <c r="E24" t="s">
        <v>2615</v>
      </c>
      <c r="F24" s="301">
        <v>501471.34</v>
      </c>
      <c r="G24" s="301">
        <v>11506.7</v>
      </c>
      <c r="H24" s="301">
        <v>572306.80000000005</v>
      </c>
      <c r="I24">
        <v>415620.18</v>
      </c>
      <c r="J24">
        <v>332037.89</v>
      </c>
      <c r="K24" s="301">
        <v>0</v>
      </c>
      <c r="N24" s="301">
        <v>0</v>
      </c>
      <c r="R24">
        <v>-211842.09</v>
      </c>
      <c r="S24">
        <v>1887309.56</v>
      </c>
      <c r="T24" s="301">
        <v>135854.15</v>
      </c>
      <c r="W24" s="301">
        <v>754532.5</v>
      </c>
      <c r="Y24">
        <v>798177.5</v>
      </c>
      <c r="AB24">
        <v>35785.31</v>
      </c>
      <c r="AC24">
        <v>29912.76</v>
      </c>
      <c r="AI24" s="244">
        <f t="shared" si="5"/>
        <v>1085284.8400000001</v>
      </c>
      <c r="AJ24" s="251">
        <f t="shared" si="6"/>
        <v>0</v>
      </c>
      <c r="AK24" s="265">
        <f t="shared" si="7"/>
        <v>1085284.8400000001</v>
      </c>
      <c r="AL24" s="266">
        <f t="shared" si="8"/>
        <v>890386.65</v>
      </c>
      <c r="AM24" s="266">
        <f t="shared" si="9"/>
        <v>863875.57000000007</v>
      </c>
      <c r="AN24" s="246">
        <f t="shared" si="4"/>
        <v>26511.079999999958</v>
      </c>
    </row>
    <row r="25" spans="1:40" ht="14.4" thickBot="1" x14ac:dyDescent="0.3">
      <c r="A25" s="234" t="s">
        <v>288</v>
      </c>
      <c r="B25" s="234" t="s">
        <v>29</v>
      </c>
      <c r="C25" s="272">
        <v>4852</v>
      </c>
      <c r="D25" s="273" t="s">
        <v>814</v>
      </c>
      <c r="E25" t="s">
        <v>2616</v>
      </c>
      <c r="F25" s="301">
        <v>682281.06</v>
      </c>
      <c r="G25" s="301">
        <v>38507.5</v>
      </c>
      <c r="H25" s="301">
        <v>453850.09</v>
      </c>
      <c r="I25">
        <v>929727.6</v>
      </c>
      <c r="J25">
        <v>201824.02</v>
      </c>
      <c r="N25" s="301">
        <v>0</v>
      </c>
      <c r="R25">
        <v>71983.820000000007</v>
      </c>
      <c r="S25">
        <v>2302867.0299999998</v>
      </c>
      <c r="T25" s="301">
        <v>161840.84</v>
      </c>
      <c r="W25" s="301">
        <v>373968.1</v>
      </c>
      <c r="Y25">
        <v>421137.1</v>
      </c>
      <c r="AB25">
        <v>132452.6</v>
      </c>
      <c r="AC25">
        <v>42429.82</v>
      </c>
      <c r="AI25" s="244">
        <f t="shared" si="5"/>
        <v>1174638.6500000001</v>
      </c>
      <c r="AJ25" s="251">
        <f t="shared" si="6"/>
        <v>0</v>
      </c>
      <c r="AK25" s="265">
        <f t="shared" si="7"/>
        <v>1174638.6500000001</v>
      </c>
      <c r="AL25" s="266">
        <f t="shared" si="8"/>
        <v>535808.93999999994</v>
      </c>
      <c r="AM25" s="266">
        <f t="shared" si="9"/>
        <v>596019.5199999999</v>
      </c>
      <c r="AN25" s="246">
        <f t="shared" si="4"/>
        <v>-60210.579999999958</v>
      </c>
    </row>
    <row r="26" spans="1:40" ht="14.4" thickBot="1" x14ac:dyDescent="0.3">
      <c r="A26" s="234" t="s">
        <v>288</v>
      </c>
      <c r="B26" s="234" t="s">
        <v>29</v>
      </c>
      <c r="C26" s="272">
        <v>5055</v>
      </c>
      <c r="D26" s="273" t="s">
        <v>815</v>
      </c>
      <c r="E26" t="s">
        <v>2617</v>
      </c>
      <c r="F26" s="301">
        <v>209735.23</v>
      </c>
      <c r="G26" s="301">
        <v>4533.7</v>
      </c>
      <c r="H26" s="301">
        <v>269328.37</v>
      </c>
      <c r="I26">
        <v>190597</v>
      </c>
      <c r="J26">
        <v>465839.43</v>
      </c>
      <c r="N26" s="301">
        <v>0</v>
      </c>
      <c r="R26">
        <v>-594163.61</v>
      </c>
      <c r="S26">
        <v>1722667.58</v>
      </c>
      <c r="T26" s="301">
        <v>60323.9</v>
      </c>
      <c r="W26" s="301">
        <v>372907.22</v>
      </c>
      <c r="X26" s="301">
        <v>150000</v>
      </c>
      <c r="Y26">
        <v>485921.22</v>
      </c>
      <c r="AB26">
        <v>143221.4</v>
      </c>
      <c r="AC26">
        <v>9108.74</v>
      </c>
      <c r="AI26" s="244">
        <f t="shared" si="5"/>
        <v>483597.30000000005</v>
      </c>
      <c r="AJ26" s="251">
        <f t="shared" si="6"/>
        <v>0</v>
      </c>
      <c r="AK26" s="265">
        <f t="shared" si="7"/>
        <v>483597.30000000005</v>
      </c>
      <c r="AL26" s="266">
        <f t="shared" si="8"/>
        <v>583231.12</v>
      </c>
      <c r="AM26" s="266">
        <f t="shared" si="9"/>
        <v>638251.36</v>
      </c>
      <c r="AN26" s="246">
        <f t="shared" si="4"/>
        <v>-55020.239999999991</v>
      </c>
    </row>
    <row r="27" spans="1:40" ht="14.4" thickBot="1" x14ac:dyDescent="0.3">
      <c r="A27" s="234" t="s">
        <v>288</v>
      </c>
      <c r="B27" s="234" t="s">
        <v>29</v>
      </c>
      <c r="C27" s="272">
        <v>5073</v>
      </c>
      <c r="D27" s="273" t="s">
        <v>816</v>
      </c>
      <c r="E27" t="s">
        <v>2618</v>
      </c>
      <c r="F27" s="301">
        <v>568241.18000000005</v>
      </c>
      <c r="G27" s="301">
        <v>32539.5</v>
      </c>
      <c r="H27" s="301">
        <v>395601.58</v>
      </c>
      <c r="I27">
        <v>149605.70000000001</v>
      </c>
      <c r="J27">
        <v>427557.22</v>
      </c>
      <c r="M27" s="301">
        <v>19587</v>
      </c>
      <c r="N27" s="301">
        <v>0</v>
      </c>
      <c r="R27">
        <v>-670065.26</v>
      </c>
      <c r="S27">
        <v>2074532.05</v>
      </c>
      <c r="T27" s="301">
        <v>83837.45</v>
      </c>
      <c r="W27" s="301">
        <v>574674.51</v>
      </c>
      <c r="X27" s="301">
        <v>1300</v>
      </c>
      <c r="Y27">
        <v>614760.51</v>
      </c>
      <c r="AB27">
        <v>80777.039999999994</v>
      </c>
      <c r="AC27">
        <v>28183.360000000001</v>
      </c>
      <c r="AI27" s="244">
        <f t="shared" si="5"/>
        <v>996382.26</v>
      </c>
      <c r="AJ27" s="251">
        <f t="shared" si="6"/>
        <v>19587</v>
      </c>
      <c r="AK27" s="265">
        <f t="shared" si="7"/>
        <v>976795.26</v>
      </c>
      <c r="AL27" s="266">
        <f t="shared" si="8"/>
        <v>659811.96</v>
      </c>
      <c r="AM27" s="266">
        <f t="shared" si="9"/>
        <v>723720.91</v>
      </c>
      <c r="AN27" s="246">
        <f t="shared" si="4"/>
        <v>-63908.95000000007</v>
      </c>
    </row>
    <row r="28" spans="1:40" ht="14.4" thickBot="1" x14ac:dyDescent="0.3">
      <c r="A28" s="234" t="s">
        <v>288</v>
      </c>
      <c r="B28" s="234" t="s">
        <v>29</v>
      </c>
      <c r="C28" s="272">
        <v>4573</v>
      </c>
      <c r="D28" s="273" t="s">
        <v>1408</v>
      </c>
      <c r="E28" t="s">
        <v>2619</v>
      </c>
      <c r="F28" s="301">
        <v>68743.600000000006</v>
      </c>
      <c r="G28" s="301">
        <v>13606.59</v>
      </c>
      <c r="H28" s="301">
        <v>58238.99</v>
      </c>
      <c r="I28">
        <v>499277.74</v>
      </c>
      <c r="J28">
        <v>154861.51</v>
      </c>
      <c r="K28" s="301">
        <v>9150</v>
      </c>
      <c r="N28" s="301">
        <v>727</v>
      </c>
      <c r="R28">
        <v>-206494.73</v>
      </c>
      <c r="S28">
        <v>900591.29</v>
      </c>
      <c r="T28" s="301">
        <v>95924.42</v>
      </c>
      <c r="W28" s="301">
        <v>502778.6</v>
      </c>
      <c r="X28" s="301">
        <v>130520</v>
      </c>
      <c r="Y28">
        <v>533518.6</v>
      </c>
      <c r="AB28">
        <v>86197.41</v>
      </c>
      <c r="AC28">
        <v>34621.699999999997</v>
      </c>
      <c r="AI28" s="244">
        <f t="shared" si="5"/>
        <v>140589.18</v>
      </c>
      <c r="AJ28" s="251">
        <f t="shared" si="6"/>
        <v>9877</v>
      </c>
      <c r="AK28" s="265">
        <f t="shared" si="7"/>
        <v>130712.18</v>
      </c>
      <c r="AL28" s="266">
        <f t="shared" si="8"/>
        <v>729223.02</v>
      </c>
      <c r="AM28" s="266">
        <f t="shared" si="9"/>
        <v>654337.71</v>
      </c>
      <c r="AN28" s="246">
        <f t="shared" si="4"/>
        <v>74885.310000000056</v>
      </c>
    </row>
    <row r="29" spans="1:40" ht="14.4" thickBot="1" x14ac:dyDescent="0.3">
      <c r="A29" s="234" t="s">
        <v>288</v>
      </c>
      <c r="B29" s="234" t="s">
        <v>29</v>
      </c>
      <c r="C29" s="272">
        <v>7350</v>
      </c>
      <c r="D29" s="273" t="s">
        <v>818</v>
      </c>
      <c r="E29" t="s">
        <v>2620</v>
      </c>
      <c r="F29" s="301">
        <v>179297.29</v>
      </c>
      <c r="G29" s="301">
        <v>18129.099999999999</v>
      </c>
      <c r="H29" s="301">
        <v>334941.90999999997</v>
      </c>
      <c r="I29">
        <v>439260.85</v>
      </c>
      <c r="J29">
        <v>667020.39</v>
      </c>
      <c r="K29" s="301">
        <v>6300</v>
      </c>
      <c r="N29" s="301">
        <v>0</v>
      </c>
      <c r="R29">
        <v>-981134.26</v>
      </c>
      <c r="S29">
        <v>2673935.1</v>
      </c>
      <c r="T29" s="301">
        <v>207306.26</v>
      </c>
      <c r="W29" s="301">
        <v>387215</v>
      </c>
      <c r="X29" s="301">
        <v>23250</v>
      </c>
      <c r="Y29">
        <v>479941</v>
      </c>
      <c r="AB29">
        <v>125699.73</v>
      </c>
      <c r="AC29">
        <v>73898.080000000002</v>
      </c>
      <c r="AI29" s="244">
        <f t="shared" si="5"/>
        <v>532368.30000000005</v>
      </c>
      <c r="AJ29" s="251">
        <f t="shared" si="6"/>
        <v>6300</v>
      </c>
      <c r="AK29" s="265">
        <f t="shared" si="7"/>
        <v>526068.30000000005</v>
      </c>
      <c r="AL29" s="266">
        <f t="shared" si="8"/>
        <v>617771.26</v>
      </c>
      <c r="AM29" s="266">
        <f t="shared" si="9"/>
        <v>679538.80999999994</v>
      </c>
      <c r="AN29" s="246">
        <f t="shared" si="4"/>
        <v>-61767.54999999993</v>
      </c>
    </row>
    <row r="30" spans="1:40" ht="14.4" thickBot="1" x14ac:dyDescent="0.3">
      <c r="A30" s="234" t="s">
        <v>288</v>
      </c>
      <c r="B30" s="234" t="s">
        <v>29</v>
      </c>
      <c r="C30" s="272">
        <v>5666</v>
      </c>
      <c r="D30" s="273" t="s">
        <v>819</v>
      </c>
      <c r="E30" t="s">
        <v>2621</v>
      </c>
      <c r="F30" s="301">
        <v>1443586.95</v>
      </c>
      <c r="G30" s="301">
        <v>12400</v>
      </c>
      <c r="H30" s="301">
        <v>380543.23</v>
      </c>
      <c r="I30">
        <v>465374.04</v>
      </c>
      <c r="J30">
        <v>916742.75</v>
      </c>
      <c r="K30" s="301">
        <v>3520</v>
      </c>
      <c r="N30" s="301">
        <v>0</v>
      </c>
      <c r="R30">
        <v>1319902.47</v>
      </c>
      <c r="S30">
        <v>1942985.43</v>
      </c>
      <c r="T30" s="301">
        <v>149297.51999999999</v>
      </c>
      <c r="W30" s="301">
        <v>257253</v>
      </c>
      <c r="X30" s="301">
        <v>2500</v>
      </c>
      <c r="Y30">
        <v>278767</v>
      </c>
      <c r="AB30">
        <v>118019.83</v>
      </c>
      <c r="AC30">
        <v>49066.080000000002</v>
      </c>
      <c r="AI30" s="244">
        <f t="shared" si="5"/>
        <v>1836530.18</v>
      </c>
      <c r="AJ30" s="251">
        <f t="shared" si="6"/>
        <v>3520</v>
      </c>
      <c r="AK30" s="265">
        <f t="shared" si="7"/>
        <v>1833010.18</v>
      </c>
      <c r="AL30" s="266">
        <f t="shared" si="8"/>
        <v>409050.52</v>
      </c>
      <c r="AM30" s="266">
        <f t="shared" si="9"/>
        <v>445852.91000000003</v>
      </c>
      <c r="AN30" s="246">
        <f t="shared" si="4"/>
        <v>-36802.390000000014</v>
      </c>
    </row>
    <row r="31" spans="1:40" ht="14.4" thickBot="1" x14ac:dyDescent="0.3">
      <c r="A31" s="234" t="s">
        <v>288</v>
      </c>
      <c r="B31" s="234" t="s">
        <v>29</v>
      </c>
      <c r="C31" s="272">
        <v>5772</v>
      </c>
      <c r="D31" s="273" t="s">
        <v>820</v>
      </c>
      <c r="E31" t="s">
        <v>2622</v>
      </c>
      <c r="F31" s="301">
        <v>398471.95</v>
      </c>
      <c r="G31" s="301">
        <v>815</v>
      </c>
      <c r="H31" s="301">
        <v>265101.88</v>
      </c>
      <c r="I31">
        <v>75872.850000000006</v>
      </c>
      <c r="J31">
        <v>222136.52</v>
      </c>
      <c r="M31" s="301">
        <v>11000</v>
      </c>
      <c r="N31" s="301">
        <v>0</v>
      </c>
      <c r="R31">
        <v>-1281555.05</v>
      </c>
      <c r="S31">
        <v>2306439.37</v>
      </c>
      <c r="T31" s="301">
        <v>28028.5</v>
      </c>
      <c r="W31" s="301">
        <v>389647.8</v>
      </c>
      <c r="Y31">
        <v>424374.8</v>
      </c>
      <c r="AB31">
        <v>76241.539999999994</v>
      </c>
      <c r="AC31">
        <v>6359.58</v>
      </c>
      <c r="AI31" s="244">
        <f t="shared" si="5"/>
        <v>664388.83000000007</v>
      </c>
      <c r="AJ31" s="251">
        <f t="shared" si="6"/>
        <v>11000</v>
      </c>
      <c r="AK31" s="265">
        <f t="shared" si="7"/>
        <v>653388.83000000007</v>
      </c>
      <c r="AL31" s="266">
        <f t="shared" si="8"/>
        <v>417676.3</v>
      </c>
      <c r="AM31" s="266">
        <f t="shared" si="9"/>
        <v>506975.92</v>
      </c>
      <c r="AN31" s="246">
        <f t="shared" si="4"/>
        <v>-89299.62</v>
      </c>
    </row>
    <row r="32" spans="1:40" ht="14.4" thickBot="1" x14ac:dyDescent="0.3">
      <c r="A32" s="234" t="s">
        <v>288</v>
      </c>
      <c r="B32" s="234" t="s">
        <v>29</v>
      </c>
      <c r="C32" s="272">
        <v>3690</v>
      </c>
      <c r="D32" s="273" t="s">
        <v>821</v>
      </c>
      <c r="E32" t="s">
        <v>2623</v>
      </c>
      <c r="F32" s="301">
        <v>608201.74</v>
      </c>
      <c r="G32" s="301">
        <v>12969.87</v>
      </c>
      <c r="H32" s="301">
        <v>223801.02</v>
      </c>
      <c r="I32">
        <v>265046.21999999997</v>
      </c>
      <c r="J32">
        <v>364860.05</v>
      </c>
      <c r="N32" s="301">
        <v>0</v>
      </c>
      <c r="R32">
        <v>1832.45</v>
      </c>
      <c r="S32">
        <v>1600056.47</v>
      </c>
      <c r="T32" s="301">
        <v>137519.91</v>
      </c>
      <c r="W32" s="301">
        <v>383420.1</v>
      </c>
      <c r="X32" s="301">
        <v>8031</v>
      </c>
      <c r="Y32">
        <v>441704.1</v>
      </c>
      <c r="AB32">
        <v>161182.78</v>
      </c>
      <c r="AC32">
        <v>29522.84</v>
      </c>
      <c r="AI32" s="244">
        <f t="shared" si="5"/>
        <v>844972.63</v>
      </c>
      <c r="AJ32" s="251">
        <f t="shared" si="6"/>
        <v>0</v>
      </c>
      <c r="AK32" s="265">
        <f t="shared" si="7"/>
        <v>844972.63</v>
      </c>
      <c r="AL32" s="266">
        <f t="shared" si="8"/>
        <v>528971.01</v>
      </c>
      <c r="AM32" s="266">
        <f t="shared" si="9"/>
        <v>632409.72</v>
      </c>
      <c r="AN32" s="246">
        <f t="shared" si="4"/>
        <v>-103438.70999999996</v>
      </c>
    </row>
    <row r="33" spans="1:40" ht="14.4" thickBot="1" x14ac:dyDescent="0.3">
      <c r="A33" s="234" t="s">
        <v>288</v>
      </c>
      <c r="B33" s="234" t="s">
        <v>29</v>
      </c>
      <c r="C33" s="272">
        <v>6191</v>
      </c>
      <c r="D33" s="273" t="s">
        <v>822</v>
      </c>
      <c r="E33" t="s">
        <v>2780</v>
      </c>
      <c r="F33" s="301">
        <v>309280.76</v>
      </c>
      <c r="G33" s="301">
        <v>54143.5</v>
      </c>
      <c r="H33" s="301">
        <v>595675.59</v>
      </c>
      <c r="I33">
        <v>3</v>
      </c>
      <c r="J33">
        <v>547203.81999999995</v>
      </c>
      <c r="K33" s="301">
        <v>6000</v>
      </c>
      <c r="N33" s="301">
        <v>0</v>
      </c>
      <c r="R33">
        <v>-1625234.34</v>
      </c>
      <c r="S33">
        <v>2970314.75</v>
      </c>
      <c r="T33" s="301">
        <v>309143.55</v>
      </c>
      <c r="U33" s="301">
        <v>99770</v>
      </c>
      <c r="V33" s="301">
        <v>0.3</v>
      </c>
      <c r="W33" s="301">
        <v>448592</v>
      </c>
      <c r="X33" s="301">
        <v>1100</v>
      </c>
      <c r="Y33">
        <v>553753</v>
      </c>
      <c r="AB33">
        <v>117011.95</v>
      </c>
      <c r="AC33">
        <v>29132.94</v>
      </c>
      <c r="AI33" s="244">
        <f t="shared" si="5"/>
        <v>959099.85</v>
      </c>
      <c r="AJ33" s="251">
        <f t="shared" si="6"/>
        <v>6000</v>
      </c>
      <c r="AK33" s="265">
        <f t="shared" si="7"/>
        <v>953099.85</v>
      </c>
      <c r="AL33" s="266">
        <f t="shared" si="8"/>
        <v>858605.85</v>
      </c>
      <c r="AM33" s="266">
        <f t="shared" si="9"/>
        <v>699897.8899999999</v>
      </c>
      <c r="AN33" s="246">
        <f t="shared" si="4"/>
        <v>158707.96000000008</v>
      </c>
    </row>
    <row r="34" spans="1:40" ht="14.4" thickBot="1" x14ac:dyDescent="0.3">
      <c r="A34" s="234" t="s">
        <v>288</v>
      </c>
      <c r="B34" s="234" t="s">
        <v>29</v>
      </c>
      <c r="C34" s="272">
        <v>8132</v>
      </c>
      <c r="D34" s="273" t="s">
        <v>823</v>
      </c>
      <c r="E34" t="s">
        <v>2781</v>
      </c>
      <c r="F34" s="301">
        <v>231264.54</v>
      </c>
      <c r="G34" s="301">
        <v>119806</v>
      </c>
      <c r="H34" s="301">
        <v>430689.08</v>
      </c>
      <c r="I34">
        <v>1096267.25</v>
      </c>
      <c r="J34">
        <v>720826.4</v>
      </c>
      <c r="N34" s="301">
        <v>0</v>
      </c>
      <c r="R34">
        <v>-461589.05</v>
      </c>
      <c r="S34">
        <v>3203233.17</v>
      </c>
      <c r="T34" s="301">
        <v>222231.36</v>
      </c>
      <c r="U34" s="301">
        <v>22325</v>
      </c>
      <c r="W34" s="301">
        <v>278535</v>
      </c>
      <c r="X34" s="301">
        <v>6172</v>
      </c>
      <c r="Y34">
        <v>446569</v>
      </c>
      <c r="AB34">
        <v>180604.57</v>
      </c>
      <c r="AC34">
        <v>39539.14</v>
      </c>
      <c r="AI34" s="244">
        <f t="shared" si="5"/>
        <v>781759.62000000011</v>
      </c>
      <c r="AJ34" s="251">
        <f t="shared" si="6"/>
        <v>0</v>
      </c>
      <c r="AK34" s="265">
        <f t="shared" si="7"/>
        <v>781759.62000000011</v>
      </c>
      <c r="AL34" s="266">
        <f t="shared" si="8"/>
        <v>529263.35999999999</v>
      </c>
      <c r="AM34" s="266">
        <f t="shared" si="9"/>
        <v>666712.71000000008</v>
      </c>
      <c r="AN34" s="246">
        <f t="shared" si="4"/>
        <v>-137449.35000000009</v>
      </c>
    </row>
    <row r="35" spans="1:40" ht="14.4" thickBot="1" x14ac:dyDescent="0.3">
      <c r="A35" s="234" t="s">
        <v>288</v>
      </c>
      <c r="B35" s="234" t="s">
        <v>29</v>
      </c>
      <c r="C35" s="272">
        <v>2634</v>
      </c>
      <c r="D35" s="273" t="s">
        <v>824</v>
      </c>
      <c r="E35" t="s">
        <v>2782</v>
      </c>
      <c r="F35" s="301">
        <v>182780.69</v>
      </c>
      <c r="G35" s="301">
        <v>6662.5</v>
      </c>
      <c r="H35" s="301">
        <v>247004.16</v>
      </c>
      <c r="I35">
        <v>31823.53</v>
      </c>
      <c r="J35">
        <v>48058.73</v>
      </c>
      <c r="M35" s="301">
        <v>15346</v>
      </c>
      <c r="N35" s="301">
        <v>0</v>
      </c>
      <c r="R35">
        <v>-1527996.15</v>
      </c>
      <c r="S35">
        <v>2001291.5</v>
      </c>
      <c r="T35" s="301">
        <v>91533.79</v>
      </c>
      <c r="W35" s="301">
        <v>398708.5</v>
      </c>
      <c r="Y35">
        <v>408405.5</v>
      </c>
      <c r="AB35">
        <v>30897.27</v>
      </c>
      <c r="AC35">
        <v>14217.24</v>
      </c>
      <c r="AI35" s="244">
        <f t="shared" si="5"/>
        <v>436447.35</v>
      </c>
      <c r="AJ35" s="251">
        <f t="shared" si="6"/>
        <v>15346</v>
      </c>
      <c r="AK35" s="265">
        <f t="shared" si="7"/>
        <v>421101.35</v>
      </c>
      <c r="AL35" s="266">
        <f t="shared" si="8"/>
        <v>490242.29</v>
      </c>
      <c r="AM35" s="266">
        <f t="shared" si="9"/>
        <v>453520.01</v>
      </c>
      <c r="AN35" s="246">
        <f t="shared" si="4"/>
        <v>36722.27999999997</v>
      </c>
    </row>
    <row r="36" spans="1:40" ht="14.4" thickBot="1" x14ac:dyDescent="0.3">
      <c r="A36" s="234" t="s">
        <v>288</v>
      </c>
      <c r="B36" s="234" t="s">
        <v>29</v>
      </c>
      <c r="C36" s="272">
        <v>5394</v>
      </c>
      <c r="D36" s="273" t="s">
        <v>825</v>
      </c>
      <c r="E36" t="s">
        <v>2809</v>
      </c>
      <c r="F36" s="301">
        <v>261887.04</v>
      </c>
      <c r="G36" s="301">
        <v>56678.49</v>
      </c>
      <c r="H36" s="301">
        <v>311433.7</v>
      </c>
      <c r="I36">
        <v>1404462.32</v>
      </c>
      <c r="J36">
        <v>590853.47</v>
      </c>
      <c r="K36" s="301">
        <v>7000</v>
      </c>
      <c r="N36" s="301">
        <v>192.71</v>
      </c>
      <c r="R36">
        <v>-1097843.95</v>
      </c>
      <c r="S36">
        <v>3800882.66</v>
      </c>
      <c r="T36" s="301">
        <v>22425.5</v>
      </c>
      <c r="W36" s="301">
        <v>158440</v>
      </c>
      <c r="Y36">
        <v>205480</v>
      </c>
      <c r="AB36">
        <v>92576.77</v>
      </c>
      <c r="AC36">
        <v>46980.2</v>
      </c>
      <c r="AI36" s="244">
        <f t="shared" si="5"/>
        <v>629999.23</v>
      </c>
      <c r="AJ36" s="251">
        <f t="shared" si="6"/>
        <v>7192.71</v>
      </c>
      <c r="AK36" s="265">
        <f t="shared" si="7"/>
        <v>622806.52</v>
      </c>
      <c r="AL36" s="266">
        <f t="shared" si="8"/>
        <v>180865.5</v>
      </c>
      <c r="AM36" s="266">
        <f t="shared" si="9"/>
        <v>345036.97000000003</v>
      </c>
      <c r="AN36" s="246">
        <f t="shared" si="4"/>
        <v>-164171.47000000003</v>
      </c>
    </row>
    <row r="37" spans="1:40" ht="14.4" thickBot="1" x14ac:dyDescent="0.3">
      <c r="A37" s="234" t="s">
        <v>292</v>
      </c>
      <c r="B37" s="234" t="s">
        <v>30</v>
      </c>
      <c r="C37" s="272">
        <v>3425</v>
      </c>
      <c r="D37" s="273" t="s">
        <v>826</v>
      </c>
      <c r="E37" t="s">
        <v>2624</v>
      </c>
      <c r="F37" s="301">
        <v>1137874.3400000001</v>
      </c>
      <c r="G37" s="301">
        <v>21565</v>
      </c>
      <c r="H37" s="301">
        <v>80371.78</v>
      </c>
      <c r="I37">
        <v>642132.71</v>
      </c>
      <c r="J37">
        <v>777208.38</v>
      </c>
      <c r="K37" s="301">
        <v>3700</v>
      </c>
      <c r="N37" s="301">
        <v>1139.25</v>
      </c>
      <c r="P37">
        <v>267185</v>
      </c>
      <c r="R37">
        <v>43396.29</v>
      </c>
      <c r="S37">
        <v>2024806.3999999999</v>
      </c>
      <c r="T37" s="301">
        <v>632996.66</v>
      </c>
      <c r="W37" s="301">
        <v>243838</v>
      </c>
      <c r="X37" s="301">
        <v>5836.8</v>
      </c>
      <c r="Y37">
        <v>310716</v>
      </c>
      <c r="AB37">
        <v>166628.45000000001</v>
      </c>
      <c r="AC37">
        <v>49356.74</v>
      </c>
      <c r="AG37">
        <v>9595</v>
      </c>
      <c r="AI37" s="244">
        <f t="shared" si="5"/>
        <v>1239811.1200000001</v>
      </c>
      <c r="AJ37" s="251">
        <f t="shared" si="6"/>
        <v>4839.25</v>
      </c>
      <c r="AK37" s="265">
        <f t="shared" si="7"/>
        <v>1234971.8700000001</v>
      </c>
      <c r="AL37" s="266">
        <f t="shared" si="8"/>
        <v>882671.46000000008</v>
      </c>
      <c r="AM37" s="266">
        <f t="shared" si="9"/>
        <v>536296.19000000006</v>
      </c>
      <c r="AN37" s="246">
        <f t="shared" si="4"/>
        <v>346375.27</v>
      </c>
    </row>
    <row r="38" spans="1:40" ht="14.4" thickBot="1" x14ac:dyDescent="0.3">
      <c r="A38" s="234" t="s">
        <v>292</v>
      </c>
      <c r="B38" s="234" t="s">
        <v>30</v>
      </c>
      <c r="C38" s="272">
        <v>4047</v>
      </c>
      <c r="D38" s="273" t="s">
        <v>827</v>
      </c>
      <c r="E38" t="s">
        <v>2625</v>
      </c>
      <c r="F38" s="301">
        <v>1920579.17</v>
      </c>
      <c r="G38" s="301">
        <v>27758.1</v>
      </c>
      <c r="H38" s="301">
        <v>54860.13</v>
      </c>
      <c r="I38">
        <v>205385.13</v>
      </c>
      <c r="J38">
        <v>412686.72</v>
      </c>
      <c r="K38" s="301">
        <v>5000</v>
      </c>
      <c r="M38" s="301">
        <v>119680</v>
      </c>
      <c r="N38" s="301">
        <v>1611.01</v>
      </c>
      <c r="R38">
        <v>-639967</v>
      </c>
      <c r="S38">
        <v>2381908.6800000002</v>
      </c>
      <c r="T38" s="301">
        <v>774727.79</v>
      </c>
      <c r="U38" s="301">
        <v>75800</v>
      </c>
      <c r="W38" s="301">
        <v>288190</v>
      </c>
      <c r="X38" s="301">
        <v>12673.95</v>
      </c>
      <c r="Y38">
        <v>404698</v>
      </c>
      <c r="AB38">
        <v>124337.53</v>
      </c>
      <c r="AC38">
        <v>28266.880000000001</v>
      </c>
      <c r="AG38">
        <v>6671.31</v>
      </c>
      <c r="AI38" s="244">
        <f t="shared" si="5"/>
        <v>2003197.4</v>
      </c>
      <c r="AJ38" s="251">
        <f t="shared" si="6"/>
        <v>126291.01</v>
      </c>
      <c r="AK38" s="265">
        <f t="shared" si="7"/>
        <v>1876906.39</v>
      </c>
      <c r="AL38" s="266">
        <f t="shared" si="8"/>
        <v>1151391.74</v>
      </c>
      <c r="AM38" s="266">
        <f t="shared" si="9"/>
        <v>563973.72000000009</v>
      </c>
      <c r="AN38" s="246">
        <f t="shared" si="4"/>
        <v>587418.0199999999</v>
      </c>
    </row>
    <row r="39" spans="1:40" ht="14.4" thickBot="1" x14ac:dyDescent="0.3">
      <c r="A39" s="234" t="s">
        <v>292</v>
      </c>
      <c r="B39" s="234" t="s">
        <v>30</v>
      </c>
      <c r="C39" s="272">
        <v>3656</v>
      </c>
      <c r="D39" s="273" t="s">
        <v>828</v>
      </c>
      <c r="E39" t="s">
        <v>2626</v>
      </c>
      <c r="F39" s="301">
        <v>1083172.8600000001</v>
      </c>
      <c r="G39" s="301">
        <v>18500</v>
      </c>
      <c r="H39" s="301">
        <v>105819.6</v>
      </c>
      <c r="I39">
        <v>780103.2</v>
      </c>
      <c r="J39">
        <v>303809.87</v>
      </c>
      <c r="K39" s="301">
        <v>0</v>
      </c>
      <c r="N39" s="301">
        <v>1063.26</v>
      </c>
      <c r="R39">
        <v>-863313.53</v>
      </c>
      <c r="S39">
        <v>2692203.68</v>
      </c>
      <c r="T39" s="301">
        <v>837546.81</v>
      </c>
      <c r="W39" s="301">
        <v>492639</v>
      </c>
      <c r="X39" s="301">
        <v>9500</v>
      </c>
      <c r="Y39">
        <v>610251</v>
      </c>
      <c r="AB39">
        <v>167078.25</v>
      </c>
      <c r="AC39">
        <v>31226.99</v>
      </c>
      <c r="AG39">
        <v>43431.05</v>
      </c>
      <c r="AI39" s="244">
        <f t="shared" si="5"/>
        <v>1207492.4600000002</v>
      </c>
      <c r="AJ39" s="251">
        <f t="shared" si="6"/>
        <v>1063.26</v>
      </c>
      <c r="AK39" s="265">
        <f t="shared" si="7"/>
        <v>1206429.2000000002</v>
      </c>
      <c r="AL39" s="266">
        <f t="shared" si="8"/>
        <v>1339685.81</v>
      </c>
      <c r="AM39" s="266">
        <f t="shared" si="9"/>
        <v>851987.29</v>
      </c>
      <c r="AN39" s="246">
        <f t="shared" si="4"/>
        <v>487698.52</v>
      </c>
    </row>
    <row r="40" spans="1:40" ht="14.4" thickBot="1" x14ac:dyDescent="0.3">
      <c r="A40" s="234" t="s">
        <v>292</v>
      </c>
      <c r="B40" s="234" t="s">
        <v>30</v>
      </c>
      <c r="C40" s="272">
        <v>3640</v>
      </c>
      <c r="D40" s="273" t="s">
        <v>829</v>
      </c>
      <c r="E40" t="s">
        <v>2627</v>
      </c>
      <c r="F40" s="301">
        <v>917950.87</v>
      </c>
      <c r="G40" s="301">
        <v>16900.3</v>
      </c>
      <c r="H40" s="301">
        <v>118118.9</v>
      </c>
      <c r="I40">
        <v>146745.13</v>
      </c>
      <c r="J40">
        <v>91792.53</v>
      </c>
      <c r="K40" s="301">
        <v>3730</v>
      </c>
      <c r="N40" s="301">
        <v>718</v>
      </c>
      <c r="P40">
        <v>36000</v>
      </c>
      <c r="R40">
        <v>485704.14</v>
      </c>
      <c r="S40">
        <v>288756.2</v>
      </c>
      <c r="T40" s="301">
        <v>708574.75</v>
      </c>
      <c r="W40" s="301">
        <v>258657</v>
      </c>
      <c r="X40" s="301">
        <v>7306.37</v>
      </c>
      <c r="Y40">
        <v>407171</v>
      </c>
      <c r="Z40">
        <v>640</v>
      </c>
      <c r="AA40">
        <v>4000</v>
      </c>
      <c r="AB40">
        <v>41981.02</v>
      </c>
      <c r="AC40">
        <v>30204.28</v>
      </c>
      <c r="AG40">
        <v>12628.5</v>
      </c>
      <c r="AI40" s="244">
        <f t="shared" si="5"/>
        <v>1052970.07</v>
      </c>
      <c r="AJ40" s="251">
        <f t="shared" si="6"/>
        <v>4448</v>
      </c>
      <c r="AK40" s="265">
        <f t="shared" si="7"/>
        <v>1048522.0700000001</v>
      </c>
      <c r="AL40" s="266">
        <f t="shared" si="8"/>
        <v>974538.12</v>
      </c>
      <c r="AM40" s="266">
        <f t="shared" si="9"/>
        <v>496624.80000000005</v>
      </c>
      <c r="AN40" s="246">
        <f t="shared" si="4"/>
        <v>477913.31999999995</v>
      </c>
    </row>
    <row r="41" spans="1:40" ht="14.4" thickBot="1" x14ac:dyDescent="0.3">
      <c r="A41" s="234" t="s">
        <v>292</v>
      </c>
      <c r="B41" s="234" t="s">
        <v>30</v>
      </c>
      <c r="C41" s="272">
        <v>7398</v>
      </c>
      <c r="D41" s="273" t="s">
        <v>830</v>
      </c>
      <c r="E41" t="s">
        <v>2628</v>
      </c>
      <c r="F41" s="301">
        <v>1691692.1</v>
      </c>
      <c r="G41" s="301">
        <v>22865.5</v>
      </c>
      <c r="H41" s="301">
        <v>182355.46</v>
      </c>
      <c r="I41">
        <v>467273.41</v>
      </c>
      <c r="J41">
        <v>148233</v>
      </c>
      <c r="K41" s="301">
        <v>5150</v>
      </c>
      <c r="N41" s="301">
        <v>1071.51</v>
      </c>
      <c r="R41">
        <v>-1565386.45</v>
      </c>
      <c r="S41">
        <v>3281518.85</v>
      </c>
      <c r="T41" s="301">
        <v>1161936.5900000001</v>
      </c>
      <c r="W41" s="301">
        <v>491015</v>
      </c>
      <c r="X41" s="301">
        <v>34904.74</v>
      </c>
      <c r="Y41">
        <v>711105</v>
      </c>
      <c r="AB41">
        <v>123722.64</v>
      </c>
      <c r="AC41">
        <v>26336.57</v>
      </c>
      <c r="AE41">
        <v>7275</v>
      </c>
      <c r="AG41">
        <v>5662</v>
      </c>
      <c r="AI41" s="244">
        <f t="shared" si="5"/>
        <v>1896913.06</v>
      </c>
      <c r="AJ41" s="251">
        <f t="shared" si="6"/>
        <v>6221.51</v>
      </c>
      <c r="AK41" s="265">
        <f t="shared" si="7"/>
        <v>1890691.55</v>
      </c>
      <c r="AL41" s="266">
        <f t="shared" si="8"/>
        <v>1687856.33</v>
      </c>
      <c r="AM41" s="266">
        <f t="shared" si="9"/>
        <v>874101.21</v>
      </c>
      <c r="AN41" s="246">
        <f t="shared" si="4"/>
        <v>813755.12000000011</v>
      </c>
    </row>
    <row r="42" spans="1:40" ht="14.4" thickBot="1" x14ac:dyDescent="0.3">
      <c r="A42" s="234" t="s">
        <v>292</v>
      </c>
      <c r="B42" s="234" t="s">
        <v>30</v>
      </c>
      <c r="C42" s="272">
        <v>7430</v>
      </c>
      <c r="D42" s="273" t="s">
        <v>831</v>
      </c>
      <c r="E42" t="s">
        <v>2629</v>
      </c>
      <c r="F42" s="301">
        <v>1583708.48</v>
      </c>
      <c r="G42" s="301">
        <v>1702</v>
      </c>
      <c r="H42" s="301">
        <v>164387.66</v>
      </c>
      <c r="I42">
        <v>303582.55</v>
      </c>
      <c r="J42">
        <v>747069.5</v>
      </c>
      <c r="K42" s="301">
        <v>8000</v>
      </c>
      <c r="N42" s="301">
        <v>714.1</v>
      </c>
      <c r="P42">
        <v>172555</v>
      </c>
      <c r="R42">
        <v>-1357268.99</v>
      </c>
      <c r="S42">
        <v>3750097.45</v>
      </c>
      <c r="T42" s="301">
        <v>694040.19</v>
      </c>
      <c r="W42" s="301">
        <v>434987</v>
      </c>
      <c r="X42" s="301">
        <v>52468.08</v>
      </c>
      <c r="Y42">
        <v>562409</v>
      </c>
      <c r="AB42">
        <v>277802.63</v>
      </c>
      <c r="AC42">
        <v>56324.56</v>
      </c>
      <c r="AG42">
        <v>25862.75</v>
      </c>
      <c r="AI42" s="244">
        <f t="shared" si="5"/>
        <v>1749798.14</v>
      </c>
      <c r="AJ42" s="251">
        <f t="shared" si="6"/>
        <v>8714.1</v>
      </c>
      <c r="AK42" s="265">
        <f t="shared" si="7"/>
        <v>1741084.0399999998</v>
      </c>
      <c r="AL42" s="266">
        <f t="shared" si="8"/>
        <v>1181495.27</v>
      </c>
      <c r="AM42" s="266">
        <f t="shared" si="9"/>
        <v>922398.94</v>
      </c>
      <c r="AN42" s="246">
        <f t="shared" si="4"/>
        <v>259096.33000000007</v>
      </c>
    </row>
    <row r="43" spans="1:40" ht="14.4" thickBot="1" x14ac:dyDescent="0.3">
      <c r="A43" s="234" t="s">
        <v>292</v>
      </c>
      <c r="B43" s="234" t="s">
        <v>30</v>
      </c>
      <c r="C43" s="272">
        <v>2978</v>
      </c>
      <c r="D43" s="273" t="s">
        <v>832</v>
      </c>
      <c r="E43" t="s">
        <v>2630</v>
      </c>
      <c r="F43" s="301">
        <v>641196.77</v>
      </c>
      <c r="G43" s="301">
        <v>1950.41</v>
      </c>
      <c r="H43" s="301">
        <v>116465.3</v>
      </c>
      <c r="I43">
        <v>292646.15999999997</v>
      </c>
      <c r="J43">
        <v>754962.33</v>
      </c>
      <c r="K43" s="301">
        <v>14000</v>
      </c>
      <c r="L43" s="301">
        <v>0</v>
      </c>
      <c r="N43" s="301">
        <v>0</v>
      </c>
      <c r="R43">
        <v>-454706.51</v>
      </c>
      <c r="S43">
        <v>1851653.95</v>
      </c>
      <c r="T43" s="301">
        <v>647606.11</v>
      </c>
      <c r="W43" s="301">
        <v>139615</v>
      </c>
      <c r="X43" s="301">
        <v>16435.68</v>
      </c>
      <c r="Y43">
        <v>256361</v>
      </c>
      <c r="AB43">
        <v>77862.899999999994</v>
      </c>
      <c r="AC43">
        <v>44413.47</v>
      </c>
      <c r="AG43">
        <v>17401.080000000002</v>
      </c>
      <c r="AI43" s="244">
        <f t="shared" si="5"/>
        <v>759612.4800000001</v>
      </c>
      <c r="AJ43" s="251">
        <f t="shared" si="6"/>
        <v>14000</v>
      </c>
      <c r="AK43" s="265">
        <f t="shared" si="7"/>
        <v>745612.4800000001</v>
      </c>
      <c r="AL43" s="266">
        <f t="shared" si="8"/>
        <v>803656.79</v>
      </c>
      <c r="AM43" s="266">
        <f t="shared" si="9"/>
        <v>396038.45</v>
      </c>
      <c r="AN43" s="246">
        <f t="shared" si="4"/>
        <v>407618.34</v>
      </c>
    </row>
    <row r="44" spans="1:40" ht="14.4" thickBot="1" x14ac:dyDescent="0.3">
      <c r="A44" s="234" t="s">
        <v>292</v>
      </c>
      <c r="B44" s="234" t="s">
        <v>30</v>
      </c>
      <c r="C44" s="272">
        <v>3394</v>
      </c>
      <c r="D44" s="273" t="s">
        <v>833</v>
      </c>
      <c r="E44" t="s">
        <v>2783</v>
      </c>
      <c r="F44" s="301">
        <v>760730.43</v>
      </c>
      <c r="G44" s="301">
        <v>6093.48</v>
      </c>
      <c r="H44" s="301">
        <v>65510.8</v>
      </c>
      <c r="I44">
        <v>132957.85999999999</v>
      </c>
      <c r="J44">
        <v>510575.03</v>
      </c>
      <c r="K44" s="301">
        <v>4000</v>
      </c>
      <c r="N44" s="301">
        <v>3695</v>
      </c>
      <c r="P44">
        <v>195420</v>
      </c>
      <c r="R44">
        <v>-1066447.33</v>
      </c>
      <c r="S44">
        <v>1865771.67</v>
      </c>
      <c r="T44" s="301">
        <v>764843.73</v>
      </c>
      <c r="W44" s="301">
        <v>325259</v>
      </c>
      <c r="X44" s="301">
        <v>32602.74</v>
      </c>
      <c r="Y44">
        <v>456742</v>
      </c>
      <c r="AB44">
        <v>118200.85</v>
      </c>
      <c r="AC44">
        <v>38832.33</v>
      </c>
      <c r="AG44">
        <v>12327.03</v>
      </c>
      <c r="AI44" s="244">
        <f t="shared" si="5"/>
        <v>832334.71000000008</v>
      </c>
      <c r="AJ44" s="251">
        <f t="shared" si="6"/>
        <v>7695</v>
      </c>
      <c r="AK44" s="265">
        <f t="shared" si="7"/>
        <v>824639.71000000008</v>
      </c>
      <c r="AL44" s="266">
        <f t="shared" si="8"/>
        <v>1122705.47</v>
      </c>
      <c r="AM44" s="266">
        <f t="shared" si="9"/>
        <v>626102.21</v>
      </c>
      <c r="AN44" s="246">
        <f t="shared" si="4"/>
        <v>496603.26</v>
      </c>
    </row>
    <row r="45" spans="1:40" ht="14.4" thickBot="1" x14ac:dyDescent="0.3">
      <c r="A45" s="234" t="s">
        <v>292</v>
      </c>
      <c r="B45" s="234" t="s">
        <v>30</v>
      </c>
      <c r="C45" s="272">
        <v>1969</v>
      </c>
      <c r="D45" s="273" t="s">
        <v>834</v>
      </c>
      <c r="E45" t="s">
        <v>2784</v>
      </c>
      <c r="F45" s="301">
        <v>546122.69999999995</v>
      </c>
      <c r="G45" s="301">
        <v>0</v>
      </c>
      <c r="H45" s="301">
        <v>67599.42</v>
      </c>
      <c r="I45">
        <v>483993.75</v>
      </c>
      <c r="J45">
        <v>210156.29</v>
      </c>
      <c r="K45" s="301">
        <v>2832</v>
      </c>
      <c r="N45" s="301">
        <v>0</v>
      </c>
      <c r="R45">
        <v>26967.49</v>
      </c>
      <c r="S45">
        <v>1234901.48</v>
      </c>
      <c r="T45" s="301">
        <v>107877.39</v>
      </c>
      <c r="W45" s="301">
        <v>170317</v>
      </c>
      <c r="X45" s="301">
        <v>1500</v>
      </c>
      <c r="Y45">
        <v>204362</v>
      </c>
      <c r="AB45">
        <v>20715.080000000002</v>
      </c>
      <c r="AC45">
        <v>11949.42</v>
      </c>
      <c r="AG45">
        <v>3021</v>
      </c>
      <c r="AI45" s="244">
        <f t="shared" si="5"/>
        <v>613722.12</v>
      </c>
      <c r="AJ45" s="251">
        <f t="shared" si="6"/>
        <v>2832</v>
      </c>
      <c r="AK45" s="265">
        <f t="shared" si="7"/>
        <v>610890.12</v>
      </c>
      <c r="AL45" s="266">
        <f t="shared" si="8"/>
        <v>279694.39</v>
      </c>
      <c r="AM45" s="266">
        <f t="shared" si="9"/>
        <v>240047.50000000003</v>
      </c>
      <c r="AN45" s="246">
        <f t="shared" si="4"/>
        <v>39646.889999999985</v>
      </c>
    </row>
    <row r="46" spans="1:40" ht="14.4" thickBot="1" x14ac:dyDescent="0.3">
      <c r="A46" s="234" t="s">
        <v>292</v>
      </c>
      <c r="B46" s="234" t="s">
        <v>30</v>
      </c>
      <c r="C46" s="272">
        <v>3732</v>
      </c>
      <c r="D46" s="273" t="s">
        <v>835</v>
      </c>
      <c r="E46" t="s">
        <v>2802</v>
      </c>
      <c r="F46" s="301">
        <v>1231298.8899999999</v>
      </c>
      <c r="G46" s="301">
        <v>5400</v>
      </c>
      <c r="H46" s="301">
        <v>73189.2</v>
      </c>
      <c r="I46">
        <v>857876.63</v>
      </c>
      <c r="J46">
        <v>353885.57</v>
      </c>
      <c r="K46" s="301">
        <v>2700</v>
      </c>
      <c r="N46" s="301">
        <v>0</v>
      </c>
      <c r="P46">
        <v>439824</v>
      </c>
      <c r="R46">
        <v>-424636.11</v>
      </c>
      <c r="S46">
        <v>2300894.7000000002</v>
      </c>
      <c r="T46" s="301">
        <v>473525.01</v>
      </c>
      <c r="W46" s="301">
        <v>235687</v>
      </c>
      <c r="X46" s="301">
        <v>6121.92</v>
      </c>
      <c r="Y46">
        <v>338861.5</v>
      </c>
      <c r="AB46">
        <v>94497.45</v>
      </c>
      <c r="AC46">
        <v>43941.279999999999</v>
      </c>
      <c r="AG46">
        <v>11077</v>
      </c>
      <c r="AI46" s="244">
        <f t="shared" si="5"/>
        <v>1309888.0899999999</v>
      </c>
      <c r="AJ46" s="251">
        <f t="shared" si="6"/>
        <v>2700</v>
      </c>
      <c r="AK46" s="265">
        <f t="shared" si="7"/>
        <v>1307188.0899999999</v>
      </c>
      <c r="AL46" s="266">
        <f t="shared" si="8"/>
        <v>715333.93</v>
      </c>
      <c r="AM46" s="266">
        <f t="shared" si="9"/>
        <v>488377.23</v>
      </c>
      <c r="AN46" s="246">
        <f t="shared" si="4"/>
        <v>226956.70000000007</v>
      </c>
    </row>
    <row r="47" spans="1:40" ht="14.4" thickBot="1" x14ac:dyDescent="0.3">
      <c r="A47" s="234" t="s">
        <v>292</v>
      </c>
      <c r="B47" s="234" t="s">
        <v>30</v>
      </c>
      <c r="C47" s="272">
        <v>3225</v>
      </c>
      <c r="D47" s="273" t="s">
        <v>836</v>
      </c>
      <c r="E47" t="s">
        <v>2810</v>
      </c>
      <c r="F47" s="301">
        <v>1695606.68</v>
      </c>
      <c r="G47" s="301">
        <v>786.5</v>
      </c>
      <c r="H47" s="301">
        <v>123914.3</v>
      </c>
      <c r="I47">
        <v>3778610.45</v>
      </c>
      <c r="J47">
        <v>339955.81</v>
      </c>
      <c r="K47" s="301">
        <v>4000</v>
      </c>
      <c r="N47" s="301">
        <v>2094.11</v>
      </c>
      <c r="R47">
        <v>1326778.8799999999</v>
      </c>
      <c r="S47">
        <v>4006426</v>
      </c>
      <c r="T47" s="301">
        <v>797570.56000000006</v>
      </c>
      <c r="W47" s="301">
        <v>279693.5</v>
      </c>
      <c r="X47" s="301">
        <v>3000</v>
      </c>
      <c r="Y47">
        <v>395991.5</v>
      </c>
      <c r="AB47">
        <v>45885.46</v>
      </c>
      <c r="AC47">
        <v>53599.519999999997</v>
      </c>
      <c r="AG47">
        <v>15352</v>
      </c>
      <c r="AI47" s="244">
        <f t="shared" si="5"/>
        <v>1820307.48</v>
      </c>
      <c r="AJ47" s="251">
        <f t="shared" si="6"/>
        <v>6094.1100000000006</v>
      </c>
      <c r="AK47" s="265">
        <f t="shared" si="7"/>
        <v>1814213.3699999999</v>
      </c>
      <c r="AL47" s="266">
        <f t="shared" si="8"/>
        <v>1080264.06</v>
      </c>
      <c r="AM47" s="266">
        <f t="shared" si="9"/>
        <v>510828.48000000004</v>
      </c>
      <c r="AN47" s="246">
        <f t="shared" si="4"/>
        <v>569435.58000000007</v>
      </c>
    </row>
    <row r="48" spans="1:40" ht="14.4" thickBot="1" x14ac:dyDescent="0.3">
      <c r="A48" s="234" t="s">
        <v>17</v>
      </c>
      <c r="B48" s="234" t="s">
        <v>18</v>
      </c>
      <c r="C48" s="272">
        <v>3207</v>
      </c>
      <c r="D48" s="273" t="s">
        <v>837</v>
      </c>
      <c r="E48" t="s">
        <v>2631</v>
      </c>
      <c r="F48" s="301">
        <v>322284.27</v>
      </c>
      <c r="G48" s="301">
        <v>201358.56</v>
      </c>
      <c r="H48" s="301">
        <v>136809.51</v>
      </c>
      <c r="I48">
        <v>192639.77</v>
      </c>
      <c r="J48">
        <v>198079.62</v>
      </c>
      <c r="K48" s="301">
        <v>32000</v>
      </c>
      <c r="N48" s="301">
        <v>0</v>
      </c>
      <c r="R48">
        <v>-1090013.69</v>
      </c>
      <c r="S48">
        <v>1877057.75</v>
      </c>
      <c r="T48" s="301">
        <v>362569.24</v>
      </c>
      <c r="W48" s="301">
        <v>309078</v>
      </c>
      <c r="Y48">
        <v>340834</v>
      </c>
      <c r="AB48">
        <v>51386.47</v>
      </c>
      <c r="AC48">
        <v>25049.1</v>
      </c>
      <c r="AI48" s="244">
        <f t="shared" si="5"/>
        <v>660452.34000000008</v>
      </c>
      <c r="AJ48" s="251">
        <f t="shared" si="6"/>
        <v>32000</v>
      </c>
      <c r="AK48" s="265">
        <f t="shared" si="7"/>
        <v>628452.34000000008</v>
      </c>
      <c r="AL48" s="266">
        <f t="shared" si="8"/>
        <v>671647.24</v>
      </c>
      <c r="AM48" s="266">
        <f t="shared" si="9"/>
        <v>417269.56999999995</v>
      </c>
      <c r="AN48" s="246">
        <f t="shared" si="4"/>
        <v>254377.67000000004</v>
      </c>
    </row>
    <row r="49" spans="1:40" ht="14.4" thickBot="1" x14ac:dyDescent="0.3">
      <c r="A49" s="234" t="s">
        <v>17</v>
      </c>
      <c r="B49" s="234" t="s">
        <v>18</v>
      </c>
      <c r="C49" s="235">
        <v>3287</v>
      </c>
      <c r="D49" s="236" t="s">
        <v>838</v>
      </c>
      <c r="E49" t="s">
        <v>2632</v>
      </c>
      <c r="F49" s="301">
        <v>421292.11</v>
      </c>
      <c r="G49" s="301">
        <v>15954.5</v>
      </c>
      <c r="H49" s="301">
        <v>36942.720000000001</v>
      </c>
      <c r="I49">
        <v>465732.6</v>
      </c>
      <c r="J49">
        <v>200673.08</v>
      </c>
      <c r="K49" s="301">
        <v>105300</v>
      </c>
      <c r="M49" s="301">
        <v>6500</v>
      </c>
      <c r="N49" s="301">
        <v>0</v>
      </c>
      <c r="R49">
        <v>-1800136.91</v>
      </c>
      <c r="S49">
        <v>2506199.65</v>
      </c>
      <c r="T49" s="301">
        <v>431513.86</v>
      </c>
      <c r="W49" s="301">
        <v>460484</v>
      </c>
      <c r="X49" s="301">
        <v>-28120</v>
      </c>
      <c r="Y49">
        <v>516650</v>
      </c>
      <c r="AB49">
        <v>46824.03</v>
      </c>
      <c r="AC49">
        <v>12418.84</v>
      </c>
      <c r="AG49">
        <v>2400</v>
      </c>
      <c r="AI49" s="244">
        <f t="shared" si="5"/>
        <v>474189.32999999996</v>
      </c>
      <c r="AJ49" s="251">
        <f t="shared" si="6"/>
        <v>111800</v>
      </c>
      <c r="AK49" s="265">
        <f t="shared" si="7"/>
        <v>362389.32999999996</v>
      </c>
      <c r="AL49" s="266">
        <f t="shared" si="8"/>
        <v>863877.86</v>
      </c>
      <c r="AM49" s="266">
        <f t="shared" si="9"/>
        <v>578292.87</v>
      </c>
      <c r="AN49" s="246">
        <f t="shared" si="4"/>
        <v>285584.99</v>
      </c>
    </row>
    <row r="50" spans="1:40" s="256" customFormat="1" ht="14.4" thickBot="1" x14ac:dyDescent="0.3">
      <c r="A50" s="237" t="s">
        <v>17</v>
      </c>
      <c r="B50" s="237" t="s">
        <v>18</v>
      </c>
      <c r="C50" s="238">
        <v>2936</v>
      </c>
      <c r="D50" s="239" t="s">
        <v>839</v>
      </c>
      <c r="E50" t="s">
        <v>2633</v>
      </c>
      <c r="F50" s="301">
        <v>50012.84</v>
      </c>
      <c r="G50" s="301">
        <v>10381.5</v>
      </c>
      <c r="H50" s="301">
        <v>52525.74</v>
      </c>
      <c r="I50">
        <v>3</v>
      </c>
      <c r="J50">
        <v>77619.5</v>
      </c>
      <c r="K50" s="301">
        <v>2000</v>
      </c>
      <c r="L50" s="301"/>
      <c r="M50" s="301"/>
      <c r="N50" s="301">
        <v>894</v>
      </c>
      <c r="O50" s="301"/>
      <c r="P50"/>
      <c r="Q50">
        <v>-238853.94</v>
      </c>
      <c r="R50">
        <v>-1611628.89</v>
      </c>
      <c r="S50">
        <v>1985151.03</v>
      </c>
      <c r="T50" s="301">
        <v>260299.13</v>
      </c>
      <c r="U50" s="301"/>
      <c r="V50" s="301"/>
      <c r="W50" s="301">
        <v>261142</v>
      </c>
      <c r="X50" s="301"/>
      <c r="Y50">
        <v>335304</v>
      </c>
      <c r="Z50"/>
      <c r="AA50"/>
      <c r="AB50">
        <v>68602.05</v>
      </c>
      <c r="AC50">
        <v>10887.1</v>
      </c>
      <c r="AD50"/>
      <c r="AE50"/>
      <c r="AF50"/>
      <c r="AG50">
        <v>271.60000000000002</v>
      </c>
      <c r="AH50">
        <v>48000</v>
      </c>
      <c r="AI50" s="244">
        <f t="shared" si="5"/>
        <v>112920.07999999999</v>
      </c>
      <c r="AJ50" s="251">
        <f t="shared" si="6"/>
        <v>2894</v>
      </c>
      <c r="AK50" s="265">
        <f t="shared" si="7"/>
        <v>110026.07999999999</v>
      </c>
      <c r="AL50" s="266">
        <f t="shared" si="8"/>
        <v>521441.13</v>
      </c>
      <c r="AM50" s="266">
        <f t="shared" si="9"/>
        <v>463064.74999999994</v>
      </c>
      <c r="AN50" s="246">
        <f t="shared" si="4"/>
        <v>58376.380000000063</v>
      </c>
    </row>
    <row r="51" spans="1:40" s="256" customFormat="1" ht="14.4" thickBot="1" x14ac:dyDescent="0.3">
      <c r="A51" s="237" t="s">
        <v>17</v>
      </c>
      <c r="B51" s="237" t="s">
        <v>18</v>
      </c>
      <c r="C51" s="238">
        <v>2495</v>
      </c>
      <c r="D51" s="239" t="s">
        <v>840</v>
      </c>
      <c r="E51" t="s">
        <v>2634</v>
      </c>
      <c r="F51" s="301">
        <v>251064.08</v>
      </c>
      <c r="G51" s="301">
        <v>98659.23</v>
      </c>
      <c r="H51" s="301">
        <v>131773.03</v>
      </c>
      <c r="I51">
        <v>755167.34</v>
      </c>
      <c r="J51">
        <v>146803.45000000001</v>
      </c>
      <c r="K51" s="301">
        <v>7000</v>
      </c>
      <c r="L51" s="301"/>
      <c r="M51" s="301"/>
      <c r="N51" s="301">
        <v>0</v>
      </c>
      <c r="O51" s="301"/>
      <c r="P51"/>
      <c r="Q51"/>
      <c r="R51">
        <v>-482443.54</v>
      </c>
      <c r="S51">
        <v>1821817.03</v>
      </c>
      <c r="T51" s="301">
        <v>225529.68</v>
      </c>
      <c r="U51" s="301"/>
      <c r="V51" s="301">
        <v>54.79</v>
      </c>
      <c r="W51" s="301">
        <v>216807</v>
      </c>
      <c r="X51" s="301"/>
      <c r="Y51">
        <v>277919</v>
      </c>
      <c r="Z51"/>
      <c r="AA51"/>
      <c r="AB51">
        <v>59840.66</v>
      </c>
      <c r="AC51">
        <v>44815.4</v>
      </c>
      <c r="AD51"/>
      <c r="AE51"/>
      <c r="AF51"/>
      <c r="AG51">
        <v>232.77</v>
      </c>
      <c r="AH51"/>
      <c r="AI51" s="244">
        <f t="shared" si="5"/>
        <v>481496.33999999997</v>
      </c>
      <c r="AJ51" s="251">
        <f t="shared" si="6"/>
        <v>7000</v>
      </c>
      <c r="AK51" s="265">
        <f t="shared" si="7"/>
        <v>474496.33999999997</v>
      </c>
      <c r="AL51" s="266">
        <f t="shared" si="8"/>
        <v>442391.47</v>
      </c>
      <c r="AM51" s="266">
        <f t="shared" si="9"/>
        <v>382807.83000000007</v>
      </c>
      <c r="AN51" s="246">
        <f t="shared" si="4"/>
        <v>59583.639999999898</v>
      </c>
    </row>
    <row r="52" spans="1:40" s="256" customFormat="1" ht="14.4" thickBot="1" x14ac:dyDescent="0.3">
      <c r="A52" s="237" t="s">
        <v>17</v>
      </c>
      <c r="B52" s="237" t="s">
        <v>18</v>
      </c>
      <c r="C52" s="238">
        <v>5264</v>
      </c>
      <c r="D52" s="239" t="s">
        <v>841</v>
      </c>
      <c r="E52" t="s">
        <v>2635</v>
      </c>
      <c r="F52" s="301">
        <v>451652.29</v>
      </c>
      <c r="G52" s="301">
        <v>249077.07</v>
      </c>
      <c r="H52" s="301">
        <v>133477.68</v>
      </c>
      <c r="I52">
        <v>488592.15</v>
      </c>
      <c r="J52">
        <v>449364.35</v>
      </c>
      <c r="K52" s="301">
        <v>0</v>
      </c>
      <c r="L52" s="301"/>
      <c r="M52" s="301"/>
      <c r="N52" s="301">
        <v>1304</v>
      </c>
      <c r="O52" s="301"/>
      <c r="P52"/>
      <c r="Q52"/>
      <c r="R52">
        <v>436324.13</v>
      </c>
      <c r="S52">
        <v>1102265.42</v>
      </c>
      <c r="T52" s="301">
        <v>520459.36</v>
      </c>
      <c r="U52" s="301"/>
      <c r="V52" s="301"/>
      <c r="W52" s="301">
        <v>464529.5</v>
      </c>
      <c r="X52" s="301"/>
      <c r="Y52">
        <v>538367.5</v>
      </c>
      <c r="Z52"/>
      <c r="AA52"/>
      <c r="AB52">
        <v>123800.37</v>
      </c>
      <c r="AC52">
        <v>21656</v>
      </c>
      <c r="AD52"/>
      <c r="AE52"/>
      <c r="AF52"/>
      <c r="AG52">
        <v>65</v>
      </c>
      <c r="AH52"/>
      <c r="AI52" s="244">
        <f t="shared" si="5"/>
        <v>834207.04</v>
      </c>
      <c r="AJ52" s="251">
        <f t="shared" si="6"/>
        <v>1304</v>
      </c>
      <c r="AK52" s="265">
        <f t="shared" si="7"/>
        <v>832903.04</v>
      </c>
      <c r="AL52" s="266">
        <f t="shared" si="8"/>
        <v>984988.86</v>
      </c>
      <c r="AM52" s="266">
        <f t="shared" si="9"/>
        <v>683888.87</v>
      </c>
      <c r="AN52" s="246">
        <f t="shared" si="4"/>
        <v>301099.99</v>
      </c>
    </row>
    <row r="53" spans="1:40" ht="14.4" thickBot="1" x14ac:dyDescent="0.3">
      <c r="A53" s="234" t="s">
        <v>17</v>
      </c>
      <c r="B53" s="234" t="s">
        <v>18</v>
      </c>
      <c r="C53" s="235">
        <v>2213</v>
      </c>
      <c r="D53" s="236" t="s">
        <v>842</v>
      </c>
      <c r="E53" t="s">
        <v>2636</v>
      </c>
      <c r="F53" s="301">
        <v>397921.17</v>
      </c>
      <c r="G53" s="301">
        <v>196568.2</v>
      </c>
      <c r="H53" s="301">
        <v>62364.35</v>
      </c>
      <c r="I53">
        <v>52949.58</v>
      </c>
      <c r="J53">
        <v>350784.45</v>
      </c>
      <c r="K53" s="301">
        <v>3300</v>
      </c>
      <c r="N53" s="301">
        <v>0</v>
      </c>
      <c r="Q53">
        <v>-10797.58</v>
      </c>
      <c r="R53">
        <v>-1206434.8899999999</v>
      </c>
      <c r="S53">
        <v>2172216.88</v>
      </c>
      <c r="T53" s="301">
        <v>352649.16</v>
      </c>
      <c r="W53" s="301">
        <v>304104</v>
      </c>
      <c r="Y53">
        <v>385144</v>
      </c>
      <c r="AB53">
        <v>128181.63</v>
      </c>
      <c r="AC53">
        <v>16287.64</v>
      </c>
      <c r="AG53">
        <v>5676.55</v>
      </c>
      <c r="AI53" s="244">
        <f t="shared" si="5"/>
        <v>656853.72</v>
      </c>
      <c r="AJ53" s="251">
        <f t="shared" si="6"/>
        <v>3300</v>
      </c>
      <c r="AK53" s="265">
        <f t="shared" si="7"/>
        <v>653553.72</v>
      </c>
      <c r="AL53" s="266">
        <f t="shared" si="8"/>
        <v>656753.15999999992</v>
      </c>
      <c r="AM53" s="266">
        <f t="shared" si="9"/>
        <v>535289.82000000007</v>
      </c>
      <c r="AN53" s="246">
        <f t="shared" si="4"/>
        <v>121463.33999999985</v>
      </c>
    </row>
    <row r="54" spans="1:40" ht="14.4" thickBot="1" x14ac:dyDescent="0.3">
      <c r="A54" s="234" t="s">
        <v>17</v>
      </c>
      <c r="B54" s="234" t="s">
        <v>18</v>
      </c>
      <c r="C54" s="235">
        <v>2562</v>
      </c>
      <c r="D54" s="236" t="s">
        <v>843</v>
      </c>
      <c r="E54" t="s">
        <v>2637</v>
      </c>
      <c r="F54" s="301">
        <v>373541.9</v>
      </c>
      <c r="G54" s="301">
        <v>99429.56</v>
      </c>
      <c r="H54" s="301">
        <v>87861.62</v>
      </c>
      <c r="I54">
        <v>1185292.32</v>
      </c>
      <c r="J54">
        <v>447036.46</v>
      </c>
      <c r="N54" s="301">
        <v>0</v>
      </c>
      <c r="R54">
        <v>31239.94</v>
      </c>
      <c r="S54">
        <v>1936400.69</v>
      </c>
      <c r="T54" s="301">
        <v>353794.74</v>
      </c>
      <c r="W54" s="301">
        <v>455860</v>
      </c>
      <c r="Y54">
        <v>511304</v>
      </c>
      <c r="AB54">
        <v>24227.1</v>
      </c>
      <c r="AC54">
        <v>25064.92</v>
      </c>
      <c r="AG54">
        <v>1887.49</v>
      </c>
      <c r="AI54" s="244">
        <f t="shared" si="5"/>
        <v>560833.08000000007</v>
      </c>
      <c r="AJ54" s="251">
        <f t="shared" si="6"/>
        <v>0</v>
      </c>
      <c r="AK54" s="265">
        <f t="shared" si="7"/>
        <v>560833.08000000007</v>
      </c>
      <c r="AL54" s="266">
        <f t="shared" si="8"/>
        <v>809654.74</v>
      </c>
      <c r="AM54" s="266">
        <f t="shared" si="9"/>
        <v>562483.51</v>
      </c>
      <c r="AN54" s="246">
        <f t="shared" si="4"/>
        <v>247171.22999999998</v>
      </c>
    </row>
    <row r="55" spans="1:40" s="256" customFormat="1" ht="14.4" thickBot="1" x14ac:dyDescent="0.3">
      <c r="A55" s="237" t="s">
        <v>17</v>
      </c>
      <c r="B55" s="237" t="s">
        <v>18</v>
      </c>
      <c r="C55" s="238">
        <v>7114</v>
      </c>
      <c r="D55" s="239" t="s">
        <v>844</v>
      </c>
      <c r="E55" t="s">
        <v>2638</v>
      </c>
      <c r="F55" s="301">
        <v>623886.16</v>
      </c>
      <c r="G55" s="301">
        <v>130</v>
      </c>
      <c r="H55" s="301">
        <v>253739.89</v>
      </c>
      <c r="I55">
        <v>31319.200000000001</v>
      </c>
      <c r="J55">
        <v>312494.12</v>
      </c>
      <c r="K55" s="301">
        <v>2000</v>
      </c>
      <c r="L55" s="301"/>
      <c r="M55" s="301"/>
      <c r="N55" s="301">
        <v>1299</v>
      </c>
      <c r="O55" s="301"/>
      <c r="P55"/>
      <c r="Q55">
        <v>316447.92</v>
      </c>
      <c r="R55">
        <v>-757560.43</v>
      </c>
      <c r="S55">
        <v>1262941.0900000001</v>
      </c>
      <c r="T55" s="301">
        <v>608596.21</v>
      </c>
      <c r="U55" s="301"/>
      <c r="V55" s="301"/>
      <c r="W55" s="301">
        <v>609511</v>
      </c>
      <c r="X55" s="301"/>
      <c r="Y55">
        <v>721143</v>
      </c>
      <c r="Z55"/>
      <c r="AA55"/>
      <c r="AB55">
        <v>60603.56</v>
      </c>
      <c r="AC55">
        <v>15852.14</v>
      </c>
      <c r="AD55"/>
      <c r="AE55"/>
      <c r="AF55"/>
      <c r="AG55">
        <v>2035.53</v>
      </c>
      <c r="AH55"/>
      <c r="AI55" s="244">
        <f t="shared" si="5"/>
        <v>877756.05</v>
      </c>
      <c r="AJ55" s="251">
        <f t="shared" si="6"/>
        <v>3299</v>
      </c>
      <c r="AK55" s="265">
        <f t="shared" si="7"/>
        <v>874457.05</v>
      </c>
      <c r="AL55" s="266">
        <f t="shared" si="8"/>
        <v>1218107.21</v>
      </c>
      <c r="AM55" s="266">
        <f t="shared" si="9"/>
        <v>799634.2300000001</v>
      </c>
      <c r="AN55" s="246">
        <f t="shared" si="4"/>
        <v>418472.97999999986</v>
      </c>
    </row>
    <row r="56" spans="1:40" ht="14.4" thickBot="1" x14ac:dyDescent="0.3">
      <c r="A56" s="234" t="s">
        <v>17</v>
      </c>
      <c r="B56" s="234" t="s">
        <v>18</v>
      </c>
      <c r="C56" s="235">
        <v>6804</v>
      </c>
      <c r="D56" s="236" t="s">
        <v>845</v>
      </c>
      <c r="E56" t="s">
        <v>2785</v>
      </c>
      <c r="F56" s="301">
        <v>479956.67</v>
      </c>
      <c r="G56" s="301">
        <v>1635</v>
      </c>
      <c r="H56" s="301">
        <v>101849.46</v>
      </c>
      <c r="I56">
        <v>437559.15</v>
      </c>
      <c r="J56">
        <v>545107.56999999995</v>
      </c>
      <c r="K56" s="301">
        <v>10165</v>
      </c>
      <c r="N56" s="301">
        <v>0</v>
      </c>
      <c r="R56">
        <v>-744630.25</v>
      </c>
      <c r="S56">
        <v>2033596.36</v>
      </c>
      <c r="T56" s="301">
        <v>447688.48</v>
      </c>
      <c r="W56" s="301">
        <v>242960</v>
      </c>
      <c r="X56" s="301">
        <v>250120</v>
      </c>
      <c r="Y56">
        <v>565098</v>
      </c>
      <c r="AB56">
        <v>70152.11</v>
      </c>
      <c r="AC56">
        <v>20871.98</v>
      </c>
      <c r="AG56">
        <v>335.5</v>
      </c>
      <c r="AI56" s="244">
        <f t="shared" si="5"/>
        <v>583441.13</v>
      </c>
      <c r="AJ56" s="251">
        <f t="shared" si="6"/>
        <v>10165</v>
      </c>
      <c r="AK56" s="265">
        <f t="shared" si="7"/>
        <v>573276.13</v>
      </c>
      <c r="AL56" s="266">
        <f t="shared" si="8"/>
        <v>940768.48</v>
      </c>
      <c r="AM56" s="266">
        <f t="shared" si="9"/>
        <v>656457.59</v>
      </c>
      <c r="AN56" s="246">
        <f t="shared" si="4"/>
        <v>284310.89</v>
      </c>
    </row>
    <row r="57" spans="1:40" s="256" customFormat="1" ht="14.4" thickBot="1" x14ac:dyDescent="0.3">
      <c r="A57" s="237" t="s">
        <v>17</v>
      </c>
      <c r="B57" s="237" t="s">
        <v>18</v>
      </c>
      <c r="C57" s="238">
        <v>3739</v>
      </c>
      <c r="D57" s="239" t="s">
        <v>846</v>
      </c>
      <c r="E57" t="s">
        <v>2786</v>
      </c>
      <c r="F57" s="301">
        <v>422550.91</v>
      </c>
      <c r="G57" s="301">
        <v>382234.39</v>
      </c>
      <c r="H57" s="301">
        <v>585889.56000000006</v>
      </c>
      <c r="I57">
        <v>394884.9</v>
      </c>
      <c r="J57">
        <v>-159750.18</v>
      </c>
      <c r="K57" s="301">
        <v>33220</v>
      </c>
      <c r="L57" s="301"/>
      <c r="M57" s="301"/>
      <c r="N57" s="301">
        <v>62642</v>
      </c>
      <c r="O57" s="301"/>
      <c r="P57"/>
      <c r="Q57">
        <v>367602.08</v>
      </c>
      <c r="R57">
        <v>-1400951.92</v>
      </c>
      <c r="S57">
        <v>2378594.3199999998</v>
      </c>
      <c r="T57" s="301">
        <v>440278.66</v>
      </c>
      <c r="U57" s="301"/>
      <c r="V57" s="301"/>
      <c r="W57" s="301">
        <v>201565</v>
      </c>
      <c r="X57" s="301"/>
      <c r="Y57">
        <v>274285</v>
      </c>
      <c r="Z57"/>
      <c r="AA57"/>
      <c r="AB57">
        <v>147567.44</v>
      </c>
      <c r="AC57">
        <v>24648.12</v>
      </c>
      <c r="AD57"/>
      <c r="AE57"/>
      <c r="AF57"/>
      <c r="AG57"/>
      <c r="AH57"/>
      <c r="AI57" s="244">
        <f t="shared" si="5"/>
        <v>1390674.86</v>
      </c>
      <c r="AJ57" s="251">
        <f t="shared" si="6"/>
        <v>95862</v>
      </c>
      <c r="AK57" s="265">
        <f t="shared" si="7"/>
        <v>1294812.8600000001</v>
      </c>
      <c r="AL57" s="266">
        <f t="shared" si="8"/>
        <v>641843.65999999992</v>
      </c>
      <c r="AM57" s="266">
        <f t="shared" si="9"/>
        <v>446500.56</v>
      </c>
      <c r="AN57" s="246">
        <f t="shared" si="4"/>
        <v>195343.09999999992</v>
      </c>
    </row>
    <row r="58" spans="1:40" s="256" customFormat="1" ht="14.4" thickBot="1" x14ac:dyDescent="0.3">
      <c r="A58" s="237" t="s">
        <v>17</v>
      </c>
      <c r="B58" s="237" t="s">
        <v>18</v>
      </c>
      <c r="C58" s="238">
        <v>2743</v>
      </c>
      <c r="D58" s="239" t="s">
        <v>847</v>
      </c>
      <c r="E58" t="s">
        <v>2787</v>
      </c>
      <c r="F58" s="301">
        <v>244260.92</v>
      </c>
      <c r="G58" s="301">
        <v>48605.51</v>
      </c>
      <c r="H58" s="301">
        <v>118694.57</v>
      </c>
      <c r="I58">
        <v>1636087.96</v>
      </c>
      <c r="J58">
        <v>366619.5</v>
      </c>
      <c r="K58" s="301">
        <v>3000</v>
      </c>
      <c r="L58" s="301">
        <v>0</v>
      </c>
      <c r="M58" s="301"/>
      <c r="N58" s="301">
        <v>1512</v>
      </c>
      <c r="O58" s="301"/>
      <c r="P58"/>
      <c r="Q58">
        <v>195407.87</v>
      </c>
      <c r="R58">
        <v>-217347.98</v>
      </c>
      <c r="S58">
        <v>2522084.4900000002</v>
      </c>
      <c r="T58" s="301">
        <v>132755.76</v>
      </c>
      <c r="U58" s="301"/>
      <c r="V58" s="301"/>
      <c r="W58" s="301">
        <v>204239.5</v>
      </c>
      <c r="X58" s="301"/>
      <c r="Y58">
        <v>266211.5</v>
      </c>
      <c r="Z58"/>
      <c r="AA58"/>
      <c r="AB58">
        <v>93664.68</v>
      </c>
      <c r="AC58">
        <v>46930</v>
      </c>
      <c r="AD58"/>
      <c r="AE58"/>
      <c r="AF58"/>
      <c r="AG58">
        <v>1110</v>
      </c>
      <c r="AH58"/>
      <c r="AI58" s="244">
        <f t="shared" si="5"/>
        <v>411561</v>
      </c>
      <c r="AJ58" s="251">
        <f t="shared" si="6"/>
        <v>4512</v>
      </c>
      <c r="AK58" s="265">
        <f t="shared" si="7"/>
        <v>407049</v>
      </c>
      <c r="AL58" s="266">
        <f t="shared" si="8"/>
        <v>336995.26</v>
      </c>
      <c r="AM58" s="266">
        <f t="shared" si="9"/>
        <v>407916.18</v>
      </c>
      <c r="AN58" s="246">
        <f t="shared" si="4"/>
        <v>-70920.919999999984</v>
      </c>
    </row>
    <row r="59" spans="1:40" ht="14.4" thickBot="1" x14ac:dyDescent="0.3">
      <c r="A59" s="234" t="s">
        <v>19</v>
      </c>
      <c r="B59" s="234" t="s">
        <v>20</v>
      </c>
      <c r="C59" s="235">
        <v>4721</v>
      </c>
      <c r="D59" s="236" t="s">
        <v>848</v>
      </c>
      <c r="E59" t="s">
        <v>2639</v>
      </c>
      <c r="F59" s="301">
        <v>1866137.54</v>
      </c>
      <c r="G59" s="301">
        <v>26334</v>
      </c>
      <c r="H59" s="301">
        <v>75756</v>
      </c>
      <c r="I59">
        <v>434912.52</v>
      </c>
      <c r="J59">
        <v>471521.43</v>
      </c>
      <c r="K59" s="301">
        <v>3140</v>
      </c>
      <c r="N59" s="301">
        <v>1364.14</v>
      </c>
      <c r="R59">
        <v>359258.23</v>
      </c>
      <c r="S59">
        <v>2222830.41</v>
      </c>
      <c r="T59" s="301">
        <v>574878.81999999995</v>
      </c>
      <c r="W59" s="301">
        <v>289955</v>
      </c>
      <c r="X59" s="301">
        <v>3000</v>
      </c>
      <c r="Y59">
        <v>407019</v>
      </c>
      <c r="AB59">
        <v>106712.35</v>
      </c>
      <c r="AC59">
        <v>49519.26</v>
      </c>
      <c r="AI59" s="244">
        <f t="shared" si="5"/>
        <v>1968227.54</v>
      </c>
      <c r="AJ59" s="251">
        <f t="shared" si="6"/>
        <v>4504.1400000000003</v>
      </c>
      <c r="AK59" s="265">
        <f t="shared" si="7"/>
        <v>1963723.4000000001</v>
      </c>
      <c r="AL59" s="266">
        <f t="shared" si="8"/>
        <v>867833.82</v>
      </c>
      <c r="AM59" s="266">
        <f t="shared" si="9"/>
        <v>563250.61</v>
      </c>
      <c r="AN59" s="246">
        <f t="shared" si="4"/>
        <v>304583.20999999996</v>
      </c>
    </row>
    <row r="60" spans="1:40" ht="14.4" thickBot="1" x14ac:dyDescent="0.3">
      <c r="A60" s="234" t="s">
        <v>19</v>
      </c>
      <c r="B60" s="234" t="s">
        <v>20</v>
      </c>
      <c r="C60" s="272">
        <v>8384</v>
      </c>
      <c r="D60" s="273" t="s">
        <v>849</v>
      </c>
      <c r="E60" t="s">
        <v>2640</v>
      </c>
      <c r="F60" s="301">
        <v>3350216</v>
      </c>
      <c r="G60" s="301">
        <v>143470.48000000001</v>
      </c>
      <c r="H60" s="301">
        <v>109354.35</v>
      </c>
      <c r="I60">
        <v>2450016.2400000002</v>
      </c>
      <c r="J60">
        <v>1561438.36</v>
      </c>
      <c r="K60" s="301">
        <v>19400</v>
      </c>
      <c r="N60" s="301">
        <v>1643.22</v>
      </c>
      <c r="R60">
        <v>-569824.44999999995</v>
      </c>
      <c r="S60">
        <v>7696912.6699999999</v>
      </c>
      <c r="T60" s="301">
        <v>936658.66</v>
      </c>
      <c r="U60" s="301">
        <v>2000</v>
      </c>
      <c r="W60" s="301">
        <v>655907</v>
      </c>
      <c r="X60" s="301">
        <v>14000</v>
      </c>
      <c r="Y60">
        <v>791192</v>
      </c>
      <c r="AB60">
        <v>296921.25</v>
      </c>
      <c r="AC60">
        <v>31330.400000000001</v>
      </c>
      <c r="AI60" s="244">
        <f t="shared" si="5"/>
        <v>3603040.83</v>
      </c>
      <c r="AJ60" s="251">
        <f t="shared" si="6"/>
        <v>21043.22</v>
      </c>
      <c r="AK60" s="265">
        <f t="shared" si="7"/>
        <v>3581997.61</v>
      </c>
      <c r="AL60" s="266">
        <f t="shared" si="8"/>
        <v>1608565.6600000001</v>
      </c>
      <c r="AM60" s="266">
        <f t="shared" si="9"/>
        <v>1119443.6499999999</v>
      </c>
      <c r="AN60" s="246">
        <f t="shared" si="4"/>
        <v>489122.01000000024</v>
      </c>
    </row>
    <row r="61" spans="1:40" ht="14.4" thickBot="1" x14ac:dyDescent="0.3">
      <c r="A61" s="234" t="s">
        <v>19</v>
      </c>
      <c r="B61" s="234" t="s">
        <v>20</v>
      </c>
      <c r="C61" s="272">
        <v>4586</v>
      </c>
      <c r="D61" s="273" t="s">
        <v>850</v>
      </c>
      <c r="E61" t="s">
        <v>2641</v>
      </c>
      <c r="F61" s="301">
        <v>620198.28</v>
      </c>
      <c r="G61" s="301">
        <v>278332.81</v>
      </c>
      <c r="H61" s="301">
        <v>428059.25</v>
      </c>
      <c r="I61">
        <v>481432.6</v>
      </c>
      <c r="J61">
        <v>489778.33</v>
      </c>
      <c r="K61" s="301">
        <v>-1500</v>
      </c>
      <c r="N61" s="301">
        <v>2698.21</v>
      </c>
      <c r="R61">
        <v>-168493.13</v>
      </c>
      <c r="S61">
        <v>2278267.36</v>
      </c>
      <c r="T61" s="301">
        <v>498287.45</v>
      </c>
      <c r="U61" s="301">
        <v>-57150</v>
      </c>
      <c r="W61" s="301">
        <v>383481</v>
      </c>
      <c r="X61" s="301">
        <v>3000</v>
      </c>
      <c r="Y61">
        <v>454481</v>
      </c>
      <c r="AB61">
        <v>137502.67000000001</v>
      </c>
      <c r="AC61">
        <v>29321.5</v>
      </c>
      <c r="AI61" s="244">
        <f t="shared" si="5"/>
        <v>1326590.3400000001</v>
      </c>
      <c r="AJ61" s="251">
        <f t="shared" si="6"/>
        <v>1198.21</v>
      </c>
      <c r="AK61" s="265">
        <f t="shared" si="7"/>
        <v>1325392.1300000001</v>
      </c>
      <c r="AL61" s="266">
        <f t="shared" si="8"/>
        <v>827618.45</v>
      </c>
      <c r="AM61" s="266">
        <f t="shared" si="9"/>
        <v>621305.17000000004</v>
      </c>
      <c r="AN61" s="246">
        <f t="shared" si="4"/>
        <v>206313.27999999991</v>
      </c>
    </row>
    <row r="62" spans="1:40" ht="14.4" thickBot="1" x14ac:dyDescent="0.3">
      <c r="A62" s="234" t="s">
        <v>19</v>
      </c>
      <c r="B62" s="234" t="s">
        <v>20</v>
      </c>
      <c r="C62" s="272">
        <v>3004</v>
      </c>
      <c r="D62" s="273" t="s">
        <v>851</v>
      </c>
      <c r="E62" t="s">
        <v>2642</v>
      </c>
      <c r="F62" s="301">
        <v>827610.77</v>
      </c>
      <c r="G62" s="301">
        <v>26990.880000000001</v>
      </c>
      <c r="H62" s="301">
        <v>83173.03</v>
      </c>
      <c r="I62">
        <v>16659.23</v>
      </c>
      <c r="J62">
        <v>124055.55</v>
      </c>
      <c r="K62" s="301">
        <v>4000</v>
      </c>
      <c r="N62" s="301">
        <v>587</v>
      </c>
      <c r="Q62">
        <v>245436.01</v>
      </c>
      <c r="S62">
        <v>817347.69</v>
      </c>
      <c r="T62" s="301">
        <v>331629.13</v>
      </c>
      <c r="W62" s="301">
        <v>244588</v>
      </c>
      <c r="X62" s="301">
        <v>1500</v>
      </c>
      <c r="Y62">
        <v>294271</v>
      </c>
      <c r="AB62">
        <v>62683.75</v>
      </c>
      <c r="AC62">
        <v>32534.99</v>
      </c>
      <c r="AE62">
        <v>127020.15</v>
      </c>
      <c r="AI62" s="244">
        <f t="shared" si="5"/>
        <v>937774.68</v>
      </c>
      <c r="AJ62" s="251">
        <f t="shared" si="6"/>
        <v>4587</v>
      </c>
      <c r="AK62" s="265">
        <f t="shared" si="7"/>
        <v>933187.68</v>
      </c>
      <c r="AL62" s="266">
        <f t="shared" si="8"/>
        <v>577717.13</v>
      </c>
      <c r="AM62" s="266">
        <f t="shared" si="9"/>
        <v>516509.89</v>
      </c>
      <c r="AN62" s="246">
        <f t="shared" si="4"/>
        <v>61207.239999999991</v>
      </c>
    </row>
    <row r="63" spans="1:40" ht="14.4" thickBot="1" x14ac:dyDescent="0.3">
      <c r="A63" s="234" t="s">
        <v>19</v>
      </c>
      <c r="B63" s="234" t="s">
        <v>20</v>
      </c>
      <c r="C63" s="272">
        <v>7236</v>
      </c>
      <c r="D63" s="273" t="s">
        <v>852</v>
      </c>
      <c r="E63" t="s">
        <v>2643</v>
      </c>
      <c r="F63" s="301">
        <v>1475513.35</v>
      </c>
      <c r="G63" s="301">
        <v>77349.05</v>
      </c>
      <c r="H63" s="301">
        <v>232595.87</v>
      </c>
      <c r="I63">
        <v>138340.98000000001</v>
      </c>
      <c r="J63">
        <v>572799.98</v>
      </c>
      <c r="K63" s="301">
        <v>4700</v>
      </c>
      <c r="N63" s="301">
        <v>2124.0100000000002</v>
      </c>
      <c r="R63">
        <v>1032254.21</v>
      </c>
      <c r="S63">
        <v>1211807.73</v>
      </c>
      <c r="T63" s="301">
        <v>512550.91</v>
      </c>
      <c r="W63" s="301">
        <v>243623</v>
      </c>
      <c r="X63" s="301">
        <v>3500</v>
      </c>
      <c r="Y63">
        <v>334110</v>
      </c>
      <c r="AB63">
        <v>141672.29999999999</v>
      </c>
      <c r="AC63">
        <v>22840.34</v>
      </c>
      <c r="AI63" s="244">
        <f t="shared" si="5"/>
        <v>1785458.27</v>
      </c>
      <c r="AJ63" s="251">
        <f t="shared" si="6"/>
        <v>6824.01</v>
      </c>
      <c r="AK63" s="265">
        <f t="shared" si="7"/>
        <v>1778634.26</v>
      </c>
      <c r="AL63" s="266">
        <f t="shared" si="8"/>
        <v>759673.90999999992</v>
      </c>
      <c r="AM63" s="266">
        <f t="shared" si="9"/>
        <v>498622.64</v>
      </c>
      <c r="AN63" s="246">
        <f t="shared" si="4"/>
        <v>261051.2699999999</v>
      </c>
    </row>
    <row r="64" spans="1:40" ht="14.4" thickBot="1" x14ac:dyDescent="0.3">
      <c r="A64" s="234" t="s">
        <v>19</v>
      </c>
      <c r="B64" s="234" t="s">
        <v>20</v>
      </c>
      <c r="C64" s="272">
        <v>5706</v>
      </c>
      <c r="D64" s="273" t="s">
        <v>853</v>
      </c>
      <c r="E64" t="s">
        <v>2645</v>
      </c>
      <c r="F64" s="301">
        <v>1098979</v>
      </c>
      <c r="G64" s="301">
        <v>25773.5</v>
      </c>
      <c r="H64" s="301">
        <v>203842.37</v>
      </c>
      <c r="I64">
        <v>358169.03</v>
      </c>
      <c r="J64">
        <v>344650</v>
      </c>
      <c r="K64" s="301">
        <v>1820</v>
      </c>
      <c r="N64" s="301">
        <v>83</v>
      </c>
      <c r="R64">
        <v>-719912.79</v>
      </c>
      <c r="S64">
        <v>2590732.39</v>
      </c>
      <c r="T64" s="301">
        <v>378706.8</v>
      </c>
      <c r="U64" s="301">
        <v>75530</v>
      </c>
      <c r="W64" s="301">
        <v>569315</v>
      </c>
      <c r="X64" s="301">
        <v>9000</v>
      </c>
      <c r="Y64">
        <v>660335</v>
      </c>
      <c r="AB64">
        <v>176455.92</v>
      </c>
      <c r="AC64">
        <v>8290.06</v>
      </c>
      <c r="AI64" s="244">
        <f t="shared" si="5"/>
        <v>1328594.8700000001</v>
      </c>
      <c r="AJ64" s="251">
        <f t="shared" si="6"/>
        <v>1903</v>
      </c>
      <c r="AK64" s="265">
        <f t="shared" si="7"/>
        <v>1326691.8700000001</v>
      </c>
      <c r="AL64" s="266">
        <f t="shared" si="8"/>
        <v>1032551.8</v>
      </c>
      <c r="AM64" s="266">
        <f t="shared" si="9"/>
        <v>845080.9800000001</v>
      </c>
      <c r="AN64" s="246">
        <f t="shared" si="4"/>
        <v>187470.81999999995</v>
      </c>
    </row>
    <row r="65" spans="1:40" s="269" customFormat="1" ht="14.4" thickBot="1" x14ac:dyDescent="0.3">
      <c r="A65" s="243" t="s">
        <v>19</v>
      </c>
      <c r="B65" s="243" t="s">
        <v>20</v>
      </c>
      <c r="C65" s="274">
        <v>1949</v>
      </c>
      <c r="D65" s="275" t="s">
        <v>854</v>
      </c>
      <c r="E65" t="s">
        <v>2646</v>
      </c>
      <c r="F65" s="301">
        <v>1854923.26</v>
      </c>
      <c r="G65" s="301">
        <v>70291.8</v>
      </c>
      <c r="H65" s="301">
        <v>33441.800000000003</v>
      </c>
      <c r="I65">
        <v>914498.47</v>
      </c>
      <c r="J65">
        <v>384945.72</v>
      </c>
      <c r="K65" s="301">
        <v>3800.2</v>
      </c>
      <c r="L65" s="301"/>
      <c r="M65" s="301"/>
      <c r="N65" s="301">
        <v>620</v>
      </c>
      <c r="O65" s="301"/>
      <c r="P65"/>
      <c r="Q65"/>
      <c r="R65">
        <v>772067.79</v>
      </c>
      <c r="S65">
        <v>2642678.98</v>
      </c>
      <c r="T65" s="301">
        <v>46609.36</v>
      </c>
      <c r="U65" s="301"/>
      <c r="V65" s="301"/>
      <c r="W65" s="301">
        <v>311884</v>
      </c>
      <c r="X65" s="301">
        <v>6000</v>
      </c>
      <c r="Y65">
        <v>368064</v>
      </c>
      <c r="Z65"/>
      <c r="AA65"/>
      <c r="AB65">
        <v>73289.070000000007</v>
      </c>
      <c r="AC65">
        <v>53739.07</v>
      </c>
      <c r="AD65"/>
      <c r="AE65">
        <v>13804.62</v>
      </c>
      <c r="AF65"/>
      <c r="AG65"/>
      <c r="AH65"/>
      <c r="AI65" s="244">
        <f t="shared" si="5"/>
        <v>1958656.86</v>
      </c>
      <c r="AJ65" s="251">
        <f t="shared" si="6"/>
        <v>4420.2</v>
      </c>
      <c r="AK65" s="265">
        <f t="shared" si="7"/>
        <v>1954236.6600000001</v>
      </c>
      <c r="AL65" s="266">
        <f t="shared" si="8"/>
        <v>364493.36</v>
      </c>
      <c r="AM65" s="266">
        <f t="shared" si="9"/>
        <v>508896.76</v>
      </c>
      <c r="AN65" s="246">
        <f t="shared" si="4"/>
        <v>-144403.40000000002</v>
      </c>
    </row>
    <row r="66" spans="1:40" ht="14.4" thickBot="1" x14ac:dyDescent="0.3">
      <c r="A66" s="234" t="s">
        <v>19</v>
      </c>
      <c r="B66" s="234" t="s">
        <v>20</v>
      </c>
      <c r="C66" s="272">
        <v>3449</v>
      </c>
      <c r="D66" s="273" t="s">
        <v>855</v>
      </c>
      <c r="E66" t="s">
        <v>2649</v>
      </c>
      <c r="F66" s="301">
        <v>946341.37</v>
      </c>
      <c r="G66" s="301">
        <v>21960.25</v>
      </c>
      <c r="H66" s="301">
        <v>91968.19</v>
      </c>
      <c r="I66">
        <v>703743</v>
      </c>
      <c r="J66">
        <v>371917.16</v>
      </c>
      <c r="K66" s="301">
        <v>4000</v>
      </c>
      <c r="N66" s="301">
        <v>993</v>
      </c>
      <c r="R66">
        <v>430042.58</v>
      </c>
      <c r="S66">
        <v>1743741.15</v>
      </c>
      <c r="T66" s="301">
        <v>219006.04</v>
      </c>
      <c r="W66" s="301">
        <v>320514</v>
      </c>
      <c r="X66" s="301">
        <v>3000</v>
      </c>
      <c r="Y66">
        <v>408547.65</v>
      </c>
      <c r="AB66">
        <v>133543.88</v>
      </c>
      <c r="AC66">
        <v>19442</v>
      </c>
      <c r="AE66">
        <v>8447.5</v>
      </c>
      <c r="AI66" s="244">
        <f t="shared" si="5"/>
        <v>1060269.81</v>
      </c>
      <c r="AJ66" s="251">
        <f t="shared" si="6"/>
        <v>4993</v>
      </c>
      <c r="AK66" s="265">
        <f t="shared" si="7"/>
        <v>1055276.81</v>
      </c>
      <c r="AL66" s="266">
        <f t="shared" si="8"/>
        <v>542520.04</v>
      </c>
      <c r="AM66" s="266">
        <f t="shared" si="9"/>
        <v>569981.03</v>
      </c>
      <c r="AN66" s="246">
        <f t="shared" si="4"/>
        <v>-27460.989999999991</v>
      </c>
    </row>
    <row r="67" spans="1:40" ht="14.4" thickBot="1" x14ac:dyDescent="0.3">
      <c r="A67" s="234" t="s">
        <v>19</v>
      </c>
      <c r="B67" s="234" t="s">
        <v>20</v>
      </c>
      <c r="C67" s="272">
        <v>4604</v>
      </c>
      <c r="D67" s="273" t="s">
        <v>856</v>
      </c>
      <c r="E67" t="s">
        <v>2650</v>
      </c>
      <c r="F67" s="301">
        <v>947273.89</v>
      </c>
      <c r="G67" s="301">
        <v>24795.34</v>
      </c>
      <c r="H67" s="301">
        <v>162860.87</v>
      </c>
      <c r="I67">
        <v>824591.01</v>
      </c>
      <c r="J67">
        <v>583324.99</v>
      </c>
      <c r="K67" s="301">
        <v>19800</v>
      </c>
      <c r="N67" s="301">
        <v>5080.6400000000003</v>
      </c>
      <c r="R67">
        <v>-1367534.18</v>
      </c>
      <c r="S67">
        <v>3470807.24</v>
      </c>
      <c r="T67" s="301">
        <v>572359.42000000004</v>
      </c>
      <c r="W67" s="301">
        <v>200860</v>
      </c>
      <c r="Y67">
        <v>270994</v>
      </c>
      <c r="AB67">
        <v>89467.89</v>
      </c>
      <c r="AC67">
        <v>11642</v>
      </c>
      <c r="AI67" s="244">
        <f t="shared" si="5"/>
        <v>1134930.1000000001</v>
      </c>
      <c r="AJ67" s="251">
        <f t="shared" si="6"/>
        <v>24880.639999999999</v>
      </c>
      <c r="AK67" s="265">
        <f t="shared" si="7"/>
        <v>1110049.4600000002</v>
      </c>
      <c r="AL67" s="266">
        <f t="shared" si="8"/>
        <v>773219.42</v>
      </c>
      <c r="AM67" s="266">
        <f t="shared" si="9"/>
        <v>372103.89</v>
      </c>
      <c r="AN67" s="246">
        <f t="shared" si="4"/>
        <v>401115.53</v>
      </c>
    </row>
    <row r="68" spans="1:40" ht="14.4" thickBot="1" x14ac:dyDescent="0.3">
      <c r="A68" s="234" t="s">
        <v>19</v>
      </c>
      <c r="B68" s="234" t="s">
        <v>20</v>
      </c>
      <c r="C68" s="272">
        <v>2993</v>
      </c>
      <c r="D68" s="273" t="s">
        <v>857</v>
      </c>
      <c r="E68" t="s">
        <v>2651</v>
      </c>
      <c r="F68" s="301">
        <v>248213.05</v>
      </c>
      <c r="G68" s="301">
        <v>47618.84</v>
      </c>
      <c r="H68" s="301">
        <v>31108.560000000001</v>
      </c>
      <c r="I68">
        <v>153046.07999999999</v>
      </c>
      <c r="J68">
        <v>614258.84</v>
      </c>
      <c r="K68" s="301">
        <v>4500</v>
      </c>
      <c r="N68" s="301">
        <v>862</v>
      </c>
      <c r="R68">
        <v>-126342.28</v>
      </c>
      <c r="S68">
        <v>1201384.94</v>
      </c>
      <c r="T68" s="301">
        <v>168718.44</v>
      </c>
      <c r="W68" s="301">
        <v>242460</v>
      </c>
      <c r="X68" s="301">
        <v>3000</v>
      </c>
      <c r="Y68">
        <v>316161</v>
      </c>
      <c r="AB68">
        <v>56279.8</v>
      </c>
      <c r="AC68">
        <v>10709.8</v>
      </c>
      <c r="AI68" s="244">
        <f t="shared" si="5"/>
        <v>326940.45</v>
      </c>
      <c r="AJ68" s="251">
        <f t="shared" si="6"/>
        <v>5362</v>
      </c>
      <c r="AK68" s="265">
        <f t="shared" si="7"/>
        <v>321578.45</v>
      </c>
      <c r="AL68" s="266">
        <f t="shared" si="8"/>
        <v>414178.44</v>
      </c>
      <c r="AM68" s="266">
        <f t="shared" si="9"/>
        <v>383150.6</v>
      </c>
      <c r="AN68" s="246">
        <f t="shared" ref="AN68:AN131" si="10">AL68-AM68</f>
        <v>31027.840000000026</v>
      </c>
    </row>
    <row r="69" spans="1:40" ht="14.4" thickBot="1" x14ac:dyDescent="0.3">
      <c r="A69" s="234" t="s">
        <v>19</v>
      </c>
      <c r="B69" s="234" t="s">
        <v>20</v>
      </c>
      <c r="C69" s="272">
        <v>4393</v>
      </c>
      <c r="D69" s="273" t="s">
        <v>858</v>
      </c>
      <c r="E69" t="s">
        <v>2653</v>
      </c>
      <c r="F69" s="301">
        <v>422346.66</v>
      </c>
      <c r="G69" s="301">
        <v>90603.520000000004</v>
      </c>
      <c r="H69" s="301">
        <v>168563.68</v>
      </c>
      <c r="I69">
        <v>340812.4</v>
      </c>
      <c r="J69">
        <v>323515.92</v>
      </c>
      <c r="K69" s="301">
        <v>4000</v>
      </c>
      <c r="N69" s="301">
        <v>650.46</v>
      </c>
      <c r="R69">
        <v>317774.59999999998</v>
      </c>
      <c r="S69">
        <v>934454.85</v>
      </c>
      <c r="T69" s="301">
        <v>211174.12</v>
      </c>
      <c r="U69" s="301">
        <v>-65180</v>
      </c>
      <c r="W69" s="301">
        <v>479720</v>
      </c>
      <c r="X69" s="301">
        <v>115600</v>
      </c>
      <c r="Y69">
        <v>547210</v>
      </c>
      <c r="AB69">
        <v>113334.95</v>
      </c>
      <c r="AC69">
        <v>2106.9</v>
      </c>
      <c r="AI69" s="244">
        <f t="shared" si="5"/>
        <v>681513.86</v>
      </c>
      <c r="AJ69" s="251">
        <f t="shared" si="6"/>
        <v>4650.46</v>
      </c>
      <c r="AK69" s="265">
        <f t="shared" si="7"/>
        <v>676863.4</v>
      </c>
      <c r="AL69" s="266">
        <f t="shared" si="8"/>
        <v>741314.12</v>
      </c>
      <c r="AM69" s="266">
        <f t="shared" si="9"/>
        <v>662651.85</v>
      </c>
      <c r="AN69" s="246">
        <f t="shared" si="10"/>
        <v>78662.270000000019</v>
      </c>
    </row>
    <row r="70" spans="1:40" ht="14.4" thickBot="1" x14ac:dyDescent="0.3">
      <c r="A70" s="234" t="s">
        <v>19</v>
      </c>
      <c r="B70" s="234" t="s">
        <v>20</v>
      </c>
      <c r="C70" s="272">
        <v>2760</v>
      </c>
      <c r="D70" s="273" t="s">
        <v>859</v>
      </c>
      <c r="E70" t="s">
        <v>2654</v>
      </c>
      <c r="F70" s="301">
        <v>654571.75</v>
      </c>
      <c r="G70" s="301">
        <v>24897.53</v>
      </c>
      <c r="H70" s="301">
        <v>82195.31</v>
      </c>
      <c r="I70">
        <v>149185.46</v>
      </c>
      <c r="J70">
        <v>277879.90000000002</v>
      </c>
      <c r="K70" s="301">
        <v>4500</v>
      </c>
      <c r="N70" s="301">
        <v>0</v>
      </c>
      <c r="R70">
        <v>-739998.45</v>
      </c>
      <c r="S70">
        <v>1881601.57</v>
      </c>
      <c r="T70" s="301">
        <v>222174.42</v>
      </c>
      <c r="W70" s="301">
        <v>271656</v>
      </c>
      <c r="X70" s="301">
        <v>5000</v>
      </c>
      <c r="Y70">
        <v>320630</v>
      </c>
      <c r="AB70">
        <v>81766.03</v>
      </c>
      <c r="AC70">
        <v>36032.559999999998</v>
      </c>
      <c r="AI70" s="244">
        <f t="shared" si="5"/>
        <v>761664.59000000008</v>
      </c>
      <c r="AJ70" s="251">
        <f t="shared" si="6"/>
        <v>4500</v>
      </c>
      <c r="AK70" s="265">
        <f t="shared" si="7"/>
        <v>757164.59000000008</v>
      </c>
      <c r="AL70" s="266">
        <f t="shared" si="8"/>
        <v>498830.42000000004</v>
      </c>
      <c r="AM70" s="266">
        <f t="shared" si="9"/>
        <v>438428.59</v>
      </c>
      <c r="AN70" s="246">
        <f t="shared" si="10"/>
        <v>60401.830000000016</v>
      </c>
    </row>
    <row r="71" spans="1:40" ht="14.4" thickBot="1" x14ac:dyDescent="0.3">
      <c r="A71" s="234" t="s">
        <v>19</v>
      </c>
      <c r="B71" s="234" t="s">
        <v>20</v>
      </c>
      <c r="C71" s="272">
        <v>4335</v>
      </c>
      <c r="D71" s="273" t="s">
        <v>860</v>
      </c>
      <c r="E71" t="s">
        <v>2655</v>
      </c>
      <c r="F71" s="301">
        <v>600227.30000000005</v>
      </c>
      <c r="G71" s="301">
        <v>28104.75</v>
      </c>
      <c r="H71" s="301">
        <v>71881.83</v>
      </c>
      <c r="I71">
        <v>311704.08</v>
      </c>
      <c r="J71">
        <v>765567.24</v>
      </c>
      <c r="K71" s="301">
        <v>5450</v>
      </c>
      <c r="N71" s="301">
        <v>319.89999999999998</v>
      </c>
      <c r="R71">
        <v>-900628.38</v>
      </c>
      <c r="S71">
        <v>2618687.59</v>
      </c>
      <c r="T71" s="301">
        <v>247434.67</v>
      </c>
      <c r="W71" s="301">
        <v>172810</v>
      </c>
      <c r="Y71">
        <v>214228</v>
      </c>
      <c r="AB71">
        <v>90955.86</v>
      </c>
      <c r="AC71">
        <v>43834.07</v>
      </c>
      <c r="AI71" s="244">
        <f t="shared" si="5"/>
        <v>700213.88</v>
      </c>
      <c r="AJ71" s="251">
        <f t="shared" si="6"/>
        <v>5769.9</v>
      </c>
      <c r="AK71" s="265">
        <f t="shared" si="7"/>
        <v>694443.98</v>
      </c>
      <c r="AL71" s="266">
        <f t="shared" si="8"/>
        <v>420244.67000000004</v>
      </c>
      <c r="AM71" s="266">
        <f t="shared" si="9"/>
        <v>349017.93</v>
      </c>
      <c r="AN71" s="246">
        <f t="shared" si="10"/>
        <v>71226.740000000049</v>
      </c>
    </row>
    <row r="72" spans="1:40" ht="14.4" thickBot="1" x14ac:dyDescent="0.3">
      <c r="A72" s="234" t="s">
        <v>19</v>
      </c>
      <c r="B72" s="234" t="s">
        <v>20</v>
      </c>
      <c r="C72" s="272">
        <v>2477</v>
      </c>
      <c r="D72" s="273" t="s">
        <v>861</v>
      </c>
      <c r="E72" t="s">
        <v>2656</v>
      </c>
      <c r="F72" s="301">
        <v>509624.8</v>
      </c>
      <c r="G72" s="301">
        <v>395216.49</v>
      </c>
      <c r="H72" s="301">
        <v>36781.35</v>
      </c>
      <c r="I72">
        <v>22245.7</v>
      </c>
      <c r="J72">
        <v>831215.91</v>
      </c>
      <c r="K72" s="301">
        <v>92900</v>
      </c>
      <c r="N72" s="301">
        <v>687.92</v>
      </c>
      <c r="R72">
        <v>-531088.15</v>
      </c>
      <c r="S72">
        <v>2255161.35</v>
      </c>
      <c r="T72" s="301">
        <v>152494.28</v>
      </c>
      <c r="W72" s="301">
        <v>240629</v>
      </c>
      <c r="X72" s="301">
        <v>42000</v>
      </c>
      <c r="Y72">
        <v>270746</v>
      </c>
      <c r="AB72">
        <v>147168.20000000001</v>
      </c>
      <c r="AC72">
        <v>39203.68</v>
      </c>
      <c r="AI72" s="244">
        <f t="shared" si="5"/>
        <v>941622.64</v>
      </c>
      <c r="AJ72" s="251">
        <f t="shared" si="6"/>
        <v>93587.92</v>
      </c>
      <c r="AK72" s="265">
        <f t="shared" si="7"/>
        <v>848034.72</v>
      </c>
      <c r="AL72" s="266">
        <f t="shared" si="8"/>
        <v>435123.28</v>
      </c>
      <c r="AM72" s="266">
        <f t="shared" si="9"/>
        <v>457117.88</v>
      </c>
      <c r="AN72" s="246">
        <f t="shared" si="10"/>
        <v>-21994.599999999977</v>
      </c>
    </row>
    <row r="73" spans="1:40" ht="14.4" thickBot="1" x14ac:dyDescent="0.3">
      <c r="A73" s="234" t="s">
        <v>19</v>
      </c>
      <c r="B73" s="234" t="s">
        <v>20</v>
      </c>
      <c r="C73" s="272">
        <v>5216</v>
      </c>
      <c r="D73" s="273" t="s">
        <v>862</v>
      </c>
      <c r="E73" t="s">
        <v>2657</v>
      </c>
      <c r="F73" s="301">
        <v>478927.44</v>
      </c>
      <c r="G73" s="301">
        <v>734016.59</v>
      </c>
      <c r="H73" s="301">
        <v>44342.97</v>
      </c>
      <c r="I73">
        <v>518264.72</v>
      </c>
      <c r="J73">
        <v>204086.18</v>
      </c>
      <c r="K73" s="301">
        <v>4000</v>
      </c>
      <c r="N73" s="301">
        <v>1626.44</v>
      </c>
      <c r="R73">
        <v>-389558.16</v>
      </c>
      <c r="S73">
        <v>2065017.96</v>
      </c>
      <c r="T73" s="301">
        <v>527580.57999999996</v>
      </c>
      <c r="W73" s="301">
        <v>162750</v>
      </c>
      <c r="Y73">
        <v>231085</v>
      </c>
      <c r="AB73">
        <v>139166.01999999999</v>
      </c>
      <c r="AC73">
        <v>11480.82</v>
      </c>
      <c r="AI73" s="244">
        <f t="shared" si="5"/>
        <v>1257287</v>
      </c>
      <c r="AJ73" s="251">
        <f t="shared" si="6"/>
        <v>5626.4400000000005</v>
      </c>
      <c r="AK73" s="265">
        <f t="shared" si="7"/>
        <v>1251660.56</v>
      </c>
      <c r="AL73" s="266">
        <f t="shared" si="8"/>
        <v>690330.58</v>
      </c>
      <c r="AM73" s="266">
        <f t="shared" si="9"/>
        <v>381731.84000000003</v>
      </c>
      <c r="AN73" s="246">
        <f t="shared" si="10"/>
        <v>308598.73999999993</v>
      </c>
    </row>
    <row r="74" spans="1:40" s="244" customFormat="1" ht="14.4" thickBot="1" x14ac:dyDescent="0.3">
      <c r="A74" s="234" t="s">
        <v>19</v>
      </c>
      <c r="B74" s="234" t="s">
        <v>20</v>
      </c>
      <c r="C74" s="272">
        <v>5544</v>
      </c>
      <c r="D74" s="273" t="s">
        <v>863</v>
      </c>
      <c r="E74" t="s">
        <v>2658</v>
      </c>
      <c r="F74" s="301">
        <v>897265.14</v>
      </c>
      <c r="G74" s="301">
        <v>91030.42</v>
      </c>
      <c r="H74" s="301">
        <v>270478.88</v>
      </c>
      <c r="I74">
        <v>340797.48</v>
      </c>
      <c r="J74">
        <v>342619.49</v>
      </c>
      <c r="K74" s="301">
        <v>4500</v>
      </c>
      <c r="L74" s="301"/>
      <c r="M74" s="301"/>
      <c r="N74" s="301">
        <v>1364</v>
      </c>
      <c r="O74" s="301"/>
      <c r="P74"/>
      <c r="Q74"/>
      <c r="R74">
        <v>-366556.1</v>
      </c>
      <c r="S74">
        <v>2127187.88</v>
      </c>
      <c r="T74" s="301">
        <v>529736.11</v>
      </c>
      <c r="U74" s="301">
        <v>-50800</v>
      </c>
      <c r="V74" s="301"/>
      <c r="W74" s="301">
        <v>218712</v>
      </c>
      <c r="X74" s="301"/>
      <c r="Y74">
        <v>340600</v>
      </c>
      <c r="Z74"/>
      <c r="AA74"/>
      <c r="AB74">
        <v>114514.96</v>
      </c>
      <c r="AC74">
        <v>37094.239999999998</v>
      </c>
      <c r="AD74"/>
      <c r="AE74"/>
      <c r="AF74"/>
      <c r="AG74"/>
      <c r="AH74"/>
      <c r="AI74" s="244">
        <f t="shared" si="5"/>
        <v>1258774.44</v>
      </c>
      <c r="AJ74" s="251">
        <f t="shared" si="6"/>
        <v>5864</v>
      </c>
      <c r="AK74" s="265">
        <f t="shared" si="7"/>
        <v>1252910.44</v>
      </c>
      <c r="AL74" s="266">
        <f t="shared" si="8"/>
        <v>697648.11</v>
      </c>
      <c r="AM74" s="266">
        <f t="shared" si="9"/>
        <v>492209.2</v>
      </c>
      <c r="AN74" s="246">
        <f t="shared" si="10"/>
        <v>205438.90999999997</v>
      </c>
    </row>
    <row r="75" spans="1:40" ht="14.4" thickBot="1" x14ac:dyDescent="0.3">
      <c r="A75" s="234" t="s">
        <v>19</v>
      </c>
      <c r="B75" s="234" t="s">
        <v>20</v>
      </c>
      <c r="C75" s="272">
        <v>2866</v>
      </c>
      <c r="D75" s="273" t="s">
        <v>864</v>
      </c>
      <c r="E75" t="s">
        <v>2803</v>
      </c>
      <c r="F75" s="301">
        <v>1003291.6</v>
      </c>
      <c r="G75" s="301">
        <v>337677.25</v>
      </c>
      <c r="H75" s="301">
        <v>88615.3</v>
      </c>
      <c r="I75">
        <v>612115.09</v>
      </c>
      <c r="J75">
        <v>606930.98</v>
      </c>
      <c r="K75" s="301">
        <v>6730</v>
      </c>
      <c r="N75" s="301">
        <v>2375.04</v>
      </c>
      <c r="R75">
        <v>-954807.39</v>
      </c>
      <c r="S75">
        <v>3692657.78</v>
      </c>
      <c r="T75" s="301">
        <v>206104.32000000001</v>
      </c>
      <c r="W75" s="301">
        <v>342091.5</v>
      </c>
      <c r="Y75">
        <v>401461.5</v>
      </c>
      <c r="AB75">
        <v>178779.8</v>
      </c>
      <c r="AC75">
        <v>65259.56</v>
      </c>
      <c r="AI75" s="244">
        <f t="shared" ref="AI75:AI138" si="11">SUM(F75:H75)</f>
        <v>1429584.1500000001</v>
      </c>
      <c r="AJ75" s="251">
        <f t="shared" ref="AJ75:AJ138" si="12">SUM(K75:O75)</f>
        <v>9105.0400000000009</v>
      </c>
      <c r="AK75" s="265">
        <f t="shared" ref="AK75:AK138" si="13">AI75-AJ75</f>
        <v>1420479.11</v>
      </c>
      <c r="AL75" s="266">
        <f t="shared" ref="AL75:AL138" si="14">SUM(T75:X75)</f>
        <v>548195.82000000007</v>
      </c>
      <c r="AM75" s="266">
        <f t="shared" ref="AM75:AM138" si="15">SUM(Y75:AH75)</f>
        <v>645500.8600000001</v>
      </c>
      <c r="AN75" s="246">
        <f t="shared" si="10"/>
        <v>-97305.040000000037</v>
      </c>
    </row>
    <row r="76" spans="1:40" ht="14.4" thickBot="1" x14ac:dyDescent="0.3">
      <c r="A76" s="234" t="s">
        <v>21</v>
      </c>
      <c r="B76" s="234" t="s">
        <v>22</v>
      </c>
      <c r="C76" s="272">
        <v>3680</v>
      </c>
      <c r="D76" s="273" t="s">
        <v>865</v>
      </c>
      <c r="E76" t="s">
        <v>2659</v>
      </c>
      <c r="F76" s="301">
        <v>825993.98</v>
      </c>
      <c r="G76" s="301">
        <v>19360</v>
      </c>
      <c r="H76" s="301">
        <v>19500.689999999999</v>
      </c>
      <c r="I76">
        <v>2254077.5299999998</v>
      </c>
      <c r="J76">
        <v>231963.96</v>
      </c>
      <c r="K76" s="301">
        <v>0</v>
      </c>
      <c r="N76" s="301">
        <v>0</v>
      </c>
      <c r="R76">
        <v>638295.48</v>
      </c>
      <c r="S76">
        <v>2241713.0099999998</v>
      </c>
      <c r="T76" s="301">
        <v>934431.45</v>
      </c>
      <c r="X76" s="301">
        <v>109022</v>
      </c>
      <c r="Y76">
        <v>292547</v>
      </c>
      <c r="AB76">
        <v>185812.24</v>
      </c>
      <c r="AC76">
        <v>41571.22</v>
      </c>
      <c r="AI76" s="244">
        <f t="shared" si="11"/>
        <v>864854.66999999993</v>
      </c>
      <c r="AJ76" s="251">
        <f t="shared" si="12"/>
        <v>0</v>
      </c>
      <c r="AK76" s="265">
        <f t="shared" si="13"/>
        <v>864854.66999999993</v>
      </c>
      <c r="AL76" s="266">
        <f t="shared" si="14"/>
        <v>1043453.45</v>
      </c>
      <c r="AM76" s="266">
        <f t="shared" si="15"/>
        <v>519930.45999999996</v>
      </c>
      <c r="AN76" s="246">
        <f t="shared" si="10"/>
        <v>523522.99</v>
      </c>
    </row>
    <row r="77" spans="1:40" ht="14.4" thickBot="1" x14ac:dyDescent="0.3">
      <c r="A77" s="234" t="s">
        <v>21</v>
      </c>
      <c r="B77" s="234" t="s">
        <v>22</v>
      </c>
      <c r="C77" s="272">
        <v>5005</v>
      </c>
      <c r="D77" s="273" t="s">
        <v>866</v>
      </c>
      <c r="E77" t="s">
        <v>2660</v>
      </c>
      <c r="F77" s="301">
        <v>1013487.12</v>
      </c>
      <c r="G77" s="301">
        <v>143799</v>
      </c>
      <c r="H77" s="301">
        <v>66701.679999999993</v>
      </c>
      <c r="I77">
        <v>569295.25</v>
      </c>
      <c r="J77">
        <v>312882.13</v>
      </c>
      <c r="K77" s="301">
        <v>0</v>
      </c>
      <c r="M77" s="301">
        <v>78200</v>
      </c>
      <c r="N77" s="301">
        <v>32643.63</v>
      </c>
      <c r="P77">
        <v>444</v>
      </c>
      <c r="R77">
        <v>-682607.68</v>
      </c>
      <c r="S77">
        <v>1881918.88</v>
      </c>
      <c r="T77" s="301">
        <v>1230521.1100000001</v>
      </c>
      <c r="W77" s="301">
        <v>322658</v>
      </c>
      <c r="X77" s="301">
        <v>3000</v>
      </c>
      <c r="Y77">
        <v>394606</v>
      </c>
      <c r="AB77">
        <v>113422.02</v>
      </c>
      <c r="AC77">
        <v>22566.04</v>
      </c>
      <c r="AD77">
        <v>139200</v>
      </c>
      <c r="AI77" s="244">
        <f t="shared" si="11"/>
        <v>1223987.8</v>
      </c>
      <c r="AJ77" s="251">
        <f t="shared" si="12"/>
        <v>110843.63</v>
      </c>
      <c r="AK77" s="265">
        <f t="shared" si="13"/>
        <v>1113144.17</v>
      </c>
      <c r="AL77" s="266">
        <f t="shared" si="14"/>
        <v>1556179.11</v>
      </c>
      <c r="AM77" s="266">
        <f t="shared" si="15"/>
        <v>669794.06000000006</v>
      </c>
      <c r="AN77" s="246">
        <f t="shared" si="10"/>
        <v>886385.05</v>
      </c>
    </row>
    <row r="78" spans="1:40" ht="14.4" thickBot="1" x14ac:dyDescent="0.3">
      <c r="A78" s="234" t="s">
        <v>21</v>
      </c>
      <c r="B78" s="234" t="s">
        <v>22</v>
      </c>
      <c r="C78" s="272">
        <v>3048</v>
      </c>
      <c r="D78" s="273" t="s">
        <v>867</v>
      </c>
      <c r="E78" t="s">
        <v>2661</v>
      </c>
      <c r="F78" s="301">
        <v>676911</v>
      </c>
      <c r="G78" s="301">
        <v>49981.75</v>
      </c>
      <c r="H78" s="301">
        <v>350863.8</v>
      </c>
      <c r="I78">
        <v>466065.42</v>
      </c>
      <c r="J78">
        <v>1134832.25</v>
      </c>
      <c r="K78" s="301">
        <v>5007.43</v>
      </c>
      <c r="M78" s="301">
        <v>523985</v>
      </c>
      <c r="N78" s="301">
        <v>-2144.73</v>
      </c>
      <c r="P78">
        <v>5000</v>
      </c>
      <c r="R78">
        <v>-453550.69</v>
      </c>
      <c r="S78">
        <v>1941230.36</v>
      </c>
      <c r="T78" s="301">
        <v>916352.59</v>
      </c>
      <c r="W78" s="301">
        <v>106086</v>
      </c>
      <c r="X78" s="301">
        <v>33600</v>
      </c>
      <c r="Y78">
        <v>236359</v>
      </c>
      <c r="AB78">
        <v>74449.710000000006</v>
      </c>
      <c r="AC78">
        <v>31432.68</v>
      </c>
      <c r="AG78">
        <v>34780</v>
      </c>
      <c r="AI78" s="244">
        <f t="shared" si="11"/>
        <v>1077756.55</v>
      </c>
      <c r="AJ78" s="251">
        <f t="shared" si="12"/>
        <v>526847.70000000007</v>
      </c>
      <c r="AK78" s="265">
        <f t="shared" si="13"/>
        <v>550908.85</v>
      </c>
      <c r="AL78" s="266">
        <f t="shared" si="14"/>
        <v>1056038.5899999999</v>
      </c>
      <c r="AM78" s="266">
        <f t="shared" si="15"/>
        <v>377021.39</v>
      </c>
      <c r="AN78" s="246">
        <f t="shared" si="10"/>
        <v>679017.19999999984</v>
      </c>
    </row>
    <row r="79" spans="1:40" ht="14.4" thickBot="1" x14ac:dyDescent="0.3">
      <c r="A79" s="234" t="s">
        <v>21</v>
      </c>
      <c r="B79" s="234" t="s">
        <v>22</v>
      </c>
      <c r="C79" s="272">
        <v>6117</v>
      </c>
      <c r="D79" s="273" t="s">
        <v>868</v>
      </c>
      <c r="E79" t="s">
        <v>2662</v>
      </c>
      <c r="F79" s="301">
        <v>969485.62</v>
      </c>
      <c r="G79" s="301">
        <v>66949.75</v>
      </c>
      <c r="H79" s="301">
        <v>594762.9</v>
      </c>
      <c r="I79">
        <v>214917.4</v>
      </c>
      <c r="J79">
        <v>289489.36</v>
      </c>
      <c r="K79" s="301">
        <v>416126.42</v>
      </c>
      <c r="N79" s="301">
        <v>891.92</v>
      </c>
      <c r="P79">
        <v>5000</v>
      </c>
      <c r="R79">
        <v>-1230372.18</v>
      </c>
      <c r="S79">
        <v>1940061.77</v>
      </c>
      <c r="T79" s="301">
        <v>1236651.08</v>
      </c>
      <c r="W79" s="301">
        <v>144991</v>
      </c>
      <c r="X79" s="301">
        <v>74200</v>
      </c>
      <c r="Y79">
        <v>299775</v>
      </c>
      <c r="Z79">
        <v>600</v>
      </c>
      <c r="AB79">
        <v>66850.39</v>
      </c>
      <c r="AC79">
        <v>10512.88</v>
      </c>
      <c r="AH79">
        <v>1754</v>
      </c>
      <c r="AI79" s="244">
        <f t="shared" si="11"/>
        <v>1631198.27</v>
      </c>
      <c r="AJ79" s="251">
        <f t="shared" si="12"/>
        <v>417018.33999999997</v>
      </c>
      <c r="AK79" s="265">
        <f t="shared" si="13"/>
        <v>1214179.9300000002</v>
      </c>
      <c r="AL79" s="266">
        <f t="shared" si="14"/>
        <v>1455842.08</v>
      </c>
      <c r="AM79" s="266">
        <f t="shared" si="15"/>
        <v>379492.27</v>
      </c>
      <c r="AN79" s="246">
        <f t="shared" si="10"/>
        <v>1076349.81</v>
      </c>
    </row>
    <row r="80" spans="1:40" ht="14.4" thickBot="1" x14ac:dyDescent="0.3">
      <c r="A80" s="234" t="s">
        <v>21</v>
      </c>
      <c r="B80" s="234" t="s">
        <v>22</v>
      </c>
      <c r="C80" s="272">
        <v>3261</v>
      </c>
      <c r="D80" s="273" t="s">
        <v>869</v>
      </c>
      <c r="E80" t="s">
        <v>2663</v>
      </c>
      <c r="F80" s="301">
        <v>578730.43000000005</v>
      </c>
      <c r="G80" s="301">
        <v>49469.5</v>
      </c>
      <c r="H80" s="301">
        <v>30012.85</v>
      </c>
      <c r="I80">
        <v>358002</v>
      </c>
      <c r="J80">
        <v>366804.41</v>
      </c>
      <c r="K80" s="301">
        <v>0</v>
      </c>
      <c r="N80" s="301">
        <v>1934.58</v>
      </c>
      <c r="R80">
        <v>-1317799.92</v>
      </c>
      <c r="S80">
        <v>2076384.94</v>
      </c>
      <c r="T80" s="301">
        <v>819115.97</v>
      </c>
      <c r="W80" s="301">
        <v>180621</v>
      </c>
      <c r="X80" s="301">
        <v>15750</v>
      </c>
      <c r="Y80">
        <v>241998</v>
      </c>
      <c r="AB80">
        <v>182177.68</v>
      </c>
      <c r="AC80">
        <v>22000</v>
      </c>
      <c r="AI80" s="244">
        <f t="shared" si="11"/>
        <v>658212.78</v>
      </c>
      <c r="AJ80" s="251">
        <f t="shared" si="12"/>
        <v>1934.58</v>
      </c>
      <c r="AK80" s="265">
        <f t="shared" si="13"/>
        <v>656278.20000000007</v>
      </c>
      <c r="AL80" s="266">
        <f t="shared" si="14"/>
        <v>1015486.97</v>
      </c>
      <c r="AM80" s="266">
        <f t="shared" si="15"/>
        <v>446175.68</v>
      </c>
      <c r="AN80" s="246">
        <f t="shared" si="10"/>
        <v>569311.29</v>
      </c>
    </row>
    <row r="81" spans="1:40" ht="14.4" thickBot="1" x14ac:dyDescent="0.3">
      <c r="A81" s="234" t="s">
        <v>21</v>
      </c>
      <c r="B81" s="234" t="s">
        <v>22</v>
      </c>
      <c r="C81" s="272">
        <v>2381</v>
      </c>
      <c r="D81" s="273" t="s">
        <v>870</v>
      </c>
      <c r="E81" t="s">
        <v>2664</v>
      </c>
      <c r="F81" s="301">
        <v>573466.88</v>
      </c>
      <c r="G81" s="301">
        <v>0</v>
      </c>
      <c r="H81" s="301">
        <v>183543.88</v>
      </c>
      <c r="I81">
        <v>-201533.14</v>
      </c>
      <c r="J81">
        <v>-4745.22</v>
      </c>
      <c r="K81" s="301">
        <v>114270</v>
      </c>
      <c r="M81" s="301">
        <v>70000</v>
      </c>
      <c r="N81" s="301">
        <v>2382</v>
      </c>
      <c r="P81">
        <v>10000</v>
      </c>
      <c r="R81">
        <v>-1996079.47</v>
      </c>
      <c r="S81">
        <v>1879892.65</v>
      </c>
      <c r="T81" s="301">
        <v>765501.26</v>
      </c>
      <c r="W81" s="301">
        <v>95834</v>
      </c>
      <c r="Y81">
        <v>159033</v>
      </c>
      <c r="AB81">
        <v>121821.53</v>
      </c>
      <c r="AC81">
        <v>41119.96</v>
      </c>
      <c r="AI81" s="244">
        <f t="shared" si="11"/>
        <v>757010.76</v>
      </c>
      <c r="AJ81" s="251">
        <f t="shared" si="12"/>
        <v>186652</v>
      </c>
      <c r="AK81" s="265">
        <f t="shared" si="13"/>
        <v>570358.76</v>
      </c>
      <c r="AL81" s="266">
        <f t="shared" si="14"/>
        <v>861335.26</v>
      </c>
      <c r="AM81" s="266">
        <f t="shared" si="15"/>
        <v>321974.49000000005</v>
      </c>
      <c r="AN81" s="246">
        <f t="shared" si="10"/>
        <v>539360.77</v>
      </c>
    </row>
    <row r="82" spans="1:40" ht="14.4" thickBot="1" x14ac:dyDescent="0.3">
      <c r="A82" s="234" t="s">
        <v>21</v>
      </c>
      <c r="B82" s="234" t="s">
        <v>22</v>
      </c>
      <c r="C82" s="272">
        <v>2712</v>
      </c>
      <c r="D82" s="273" t="s">
        <v>871</v>
      </c>
      <c r="E82" t="s">
        <v>2665</v>
      </c>
      <c r="F82" s="301">
        <v>832122.76</v>
      </c>
      <c r="G82" s="301">
        <v>19492.45</v>
      </c>
      <c r="H82" s="301">
        <v>52016.73</v>
      </c>
      <c r="I82">
        <v>154657.17000000001</v>
      </c>
      <c r="J82">
        <v>404308.82</v>
      </c>
      <c r="K82" s="301">
        <v>-1500</v>
      </c>
      <c r="L82" s="301">
        <v>-20621</v>
      </c>
      <c r="M82" s="301">
        <v>196645</v>
      </c>
      <c r="N82" s="301">
        <v>3274.21</v>
      </c>
      <c r="R82">
        <v>-1497565.63</v>
      </c>
      <c r="S82">
        <v>1840507.51</v>
      </c>
      <c r="T82" s="301">
        <v>771247.83</v>
      </c>
      <c r="W82" s="301">
        <v>189180</v>
      </c>
      <c r="X82" s="301">
        <v>368800</v>
      </c>
      <c r="Y82">
        <v>257720</v>
      </c>
      <c r="AB82">
        <v>55100.6</v>
      </c>
      <c r="AC82">
        <v>16882.34</v>
      </c>
      <c r="AI82" s="244">
        <f t="shared" si="11"/>
        <v>903631.94</v>
      </c>
      <c r="AJ82" s="251">
        <f t="shared" si="12"/>
        <v>177798.21</v>
      </c>
      <c r="AK82" s="265">
        <f t="shared" si="13"/>
        <v>725833.73</v>
      </c>
      <c r="AL82" s="266">
        <f t="shared" si="14"/>
        <v>1329227.83</v>
      </c>
      <c r="AM82" s="266">
        <f t="shared" si="15"/>
        <v>329702.94</v>
      </c>
      <c r="AN82" s="246">
        <f t="shared" si="10"/>
        <v>999524.89000000013</v>
      </c>
    </row>
    <row r="83" spans="1:40" ht="14.4" thickBot="1" x14ac:dyDescent="0.3">
      <c r="A83" s="234" t="s">
        <v>21</v>
      </c>
      <c r="B83" s="234" t="s">
        <v>22</v>
      </c>
      <c r="C83" s="272">
        <v>1686</v>
      </c>
      <c r="D83" s="273" t="s">
        <v>872</v>
      </c>
      <c r="E83" t="s">
        <v>2666</v>
      </c>
      <c r="F83" s="301">
        <v>311957.52</v>
      </c>
      <c r="G83" s="301">
        <v>44078</v>
      </c>
      <c r="H83" s="301">
        <v>106322.38</v>
      </c>
      <c r="I83">
        <v>688857.44</v>
      </c>
      <c r="J83">
        <v>25566.59</v>
      </c>
      <c r="K83" s="301">
        <v>0</v>
      </c>
      <c r="L83" s="301">
        <v>3784</v>
      </c>
      <c r="N83" s="301">
        <v>-1640</v>
      </c>
      <c r="R83">
        <v>-1791643.52</v>
      </c>
      <c r="S83">
        <v>2651073.88</v>
      </c>
      <c r="T83" s="301">
        <v>582273.49</v>
      </c>
      <c r="W83" s="301">
        <v>144710</v>
      </c>
      <c r="X83" s="301">
        <v>32800</v>
      </c>
      <c r="Y83">
        <v>261516</v>
      </c>
      <c r="AB83">
        <v>152100</v>
      </c>
      <c r="AC83">
        <v>11518.12</v>
      </c>
      <c r="AI83" s="244">
        <f t="shared" si="11"/>
        <v>462357.9</v>
      </c>
      <c r="AJ83" s="251">
        <f t="shared" si="12"/>
        <v>2144</v>
      </c>
      <c r="AK83" s="265">
        <f t="shared" si="13"/>
        <v>460213.9</v>
      </c>
      <c r="AL83" s="266">
        <f t="shared" si="14"/>
        <v>759783.49</v>
      </c>
      <c r="AM83" s="266">
        <f t="shared" si="15"/>
        <v>425134.12</v>
      </c>
      <c r="AN83" s="246">
        <f t="shared" si="10"/>
        <v>334649.37</v>
      </c>
    </row>
    <row r="84" spans="1:40" ht="14.4" thickBot="1" x14ac:dyDescent="0.3">
      <c r="A84" s="234" t="s">
        <v>21</v>
      </c>
      <c r="B84" s="234" t="s">
        <v>22</v>
      </c>
      <c r="C84" s="272">
        <v>2512</v>
      </c>
      <c r="D84" s="273" t="s">
        <v>873</v>
      </c>
      <c r="E84" t="s">
        <v>2788</v>
      </c>
      <c r="F84" s="301">
        <v>918394.79</v>
      </c>
      <c r="G84" s="301">
        <v>37615.379999999997</v>
      </c>
      <c r="H84" s="301">
        <v>17699.84</v>
      </c>
      <c r="I84">
        <v>166350.54999999999</v>
      </c>
      <c r="J84">
        <v>29532.68</v>
      </c>
      <c r="K84" s="301">
        <v>2000</v>
      </c>
      <c r="M84" s="301">
        <v>42500</v>
      </c>
      <c r="N84" s="301">
        <v>0</v>
      </c>
      <c r="P84">
        <v>15000</v>
      </c>
      <c r="R84">
        <v>-2955638.86</v>
      </c>
      <c r="S84">
        <v>3200752.69</v>
      </c>
      <c r="T84" s="301">
        <v>982089.42</v>
      </c>
      <c r="W84" s="301">
        <v>134020</v>
      </c>
      <c r="X84" s="301">
        <v>36000</v>
      </c>
      <c r="Y84">
        <v>171188</v>
      </c>
      <c r="AB84">
        <v>43428.77</v>
      </c>
      <c r="AC84">
        <v>47408.06</v>
      </c>
      <c r="AI84" s="244">
        <f t="shared" si="11"/>
        <v>973710.01</v>
      </c>
      <c r="AJ84" s="251">
        <f t="shared" si="12"/>
        <v>44500</v>
      </c>
      <c r="AK84" s="265">
        <f t="shared" si="13"/>
        <v>929210.01</v>
      </c>
      <c r="AL84" s="266">
        <f t="shared" si="14"/>
        <v>1152109.42</v>
      </c>
      <c r="AM84" s="266">
        <f t="shared" si="15"/>
        <v>262024.83</v>
      </c>
      <c r="AN84" s="246">
        <f t="shared" si="10"/>
        <v>890084.59</v>
      </c>
    </row>
    <row r="85" spans="1:40" ht="14.4" thickBot="1" x14ac:dyDescent="0.3">
      <c r="A85" s="234" t="s">
        <v>301</v>
      </c>
      <c r="B85" s="234" t="s">
        <v>32</v>
      </c>
      <c r="C85" s="272">
        <v>3664</v>
      </c>
      <c r="D85" s="273" t="s">
        <v>874</v>
      </c>
      <c r="E85" t="s">
        <v>2667</v>
      </c>
      <c r="F85" s="301">
        <v>969568.18</v>
      </c>
      <c r="G85" s="301">
        <v>25531.3</v>
      </c>
      <c r="H85" s="301">
        <v>57455.06</v>
      </c>
      <c r="I85">
        <v>-37751.86</v>
      </c>
      <c r="J85">
        <v>629407.6</v>
      </c>
      <c r="K85" s="301">
        <v>1930</v>
      </c>
      <c r="N85" s="301">
        <v>29.44</v>
      </c>
      <c r="P85">
        <v>189452</v>
      </c>
      <c r="R85">
        <v>541143.31000000006</v>
      </c>
      <c r="S85">
        <v>1037408.38</v>
      </c>
      <c r="T85" s="301">
        <v>86978.19</v>
      </c>
      <c r="W85" s="301">
        <v>251986</v>
      </c>
      <c r="X85" s="301">
        <v>350</v>
      </c>
      <c r="Y85">
        <v>309202</v>
      </c>
      <c r="AB85">
        <v>56512.36</v>
      </c>
      <c r="AC85">
        <v>59116.24</v>
      </c>
      <c r="AG85">
        <v>15636.75</v>
      </c>
      <c r="AI85" s="244">
        <f t="shared" si="11"/>
        <v>1052554.54</v>
      </c>
      <c r="AJ85" s="251">
        <f t="shared" si="12"/>
        <v>1959.44</v>
      </c>
      <c r="AK85" s="265">
        <f t="shared" si="13"/>
        <v>1050595.1000000001</v>
      </c>
      <c r="AL85" s="266">
        <f t="shared" si="14"/>
        <v>339314.19</v>
      </c>
      <c r="AM85" s="266">
        <f t="shared" si="15"/>
        <v>440467.35</v>
      </c>
      <c r="AN85" s="246">
        <f t="shared" si="10"/>
        <v>-101153.15999999997</v>
      </c>
    </row>
    <row r="86" spans="1:40" ht="14.4" thickBot="1" x14ac:dyDescent="0.3">
      <c r="A86" s="234" t="s">
        <v>301</v>
      </c>
      <c r="B86" s="234" t="s">
        <v>32</v>
      </c>
      <c r="C86" s="272">
        <v>7927</v>
      </c>
      <c r="D86" s="273" t="s">
        <v>875</v>
      </c>
      <c r="E86" t="s">
        <v>2668</v>
      </c>
      <c r="F86" s="301">
        <v>2821840.22</v>
      </c>
      <c r="G86" s="301">
        <v>79891</v>
      </c>
      <c r="H86" s="301">
        <v>80607.64</v>
      </c>
      <c r="I86">
        <v>1355199.16</v>
      </c>
      <c r="J86">
        <v>1158230.69</v>
      </c>
      <c r="K86" s="301">
        <v>3000</v>
      </c>
      <c r="N86" s="301">
        <v>269874.73</v>
      </c>
      <c r="R86">
        <v>1618347.02</v>
      </c>
      <c r="S86">
        <v>3848145.72</v>
      </c>
      <c r="T86" s="301">
        <v>222445.37</v>
      </c>
      <c r="U86" s="301">
        <v>112335</v>
      </c>
      <c r="W86" s="301">
        <v>463489</v>
      </c>
      <c r="X86" s="301">
        <v>12254</v>
      </c>
      <c r="Y86">
        <v>626971</v>
      </c>
      <c r="Z86">
        <v>3000</v>
      </c>
      <c r="AB86">
        <v>207527.7</v>
      </c>
      <c r="AC86">
        <v>95256.43</v>
      </c>
      <c r="AG86">
        <v>79722</v>
      </c>
      <c r="AI86" s="244">
        <f t="shared" si="11"/>
        <v>2982338.8600000003</v>
      </c>
      <c r="AJ86" s="251">
        <f t="shared" si="12"/>
        <v>272874.73</v>
      </c>
      <c r="AK86" s="265">
        <f t="shared" si="13"/>
        <v>2709464.1300000004</v>
      </c>
      <c r="AL86" s="266">
        <f t="shared" si="14"/>
        <v>810523.37</v>
      </c>
      <c r="AM86" s="266">
        <f t="shared" si="15"/>
        <v>1012477.1299999999</v>
      </c>
      <c r="AN86" s="246">
        <f t="shared" si="10"/>
        <v>-201953.75999999989</v>
      </c>
    </row>
    <row r="87" spans="1:40" ht="14.4" thickBot="1" x14ac:dyDescent="0.3">
      <c r="A87" s="234" t="s">
        <v>301</v>
      </c>
      <c r="B87" s="234" t="s">
        <v>32</v>
      </c>
      <c r="C87" s="272">
        <v>7609</v>
      </c>
      <c r="D87" s="273" t="s">
        <v>876</v>
      </c>
      <c r="E87" t="s">
        <v>2669</v>
      </c>
      <c r="F87" s="301">
        <v>1580223.24</v>
      </c>
      <c r="G87" s="301">
        <v>26000</v>
      </c>
      <c r="H87" s="301">
        <v>44906.73</v>
      </c>
      <c r="I87">
        <v>1373709</v>
      </c>
      <c r="J87">
        <v>524301.14</v>
      </c>
      <c r="K87" s="301">
        <v>4700</v>
      </c>
      <c r="N87" s="301">
        <v>5799.91</v>
      </c>
      <c r="P87">
        <v>228307.35</v>
      </c>
      <c r="R87">
        <v>1066541.31</v>
      </c>
      <c r="S87">
        <v>2477300.52</v>
      </c>
      <c r="T87" s="301">
        <v>119454.91</v>
      </c>
      <c r="W87" s="301">
        <v>460029.5</v>
      </c>
      <c r="X87" s="301">
        <v>19500</v>
      </c>
      <c r="Y87">
        <v>594272.5</v>
      </c>
      <c r="AB87">
        <v>153209.75</v>
      </c>
      <c r="AC87">
        <v>56706.94</v>
      </c>
      <c r="AG87">
        <v>34828.5</v>
      </c>
      <c r="AI87" s="244">
        <f t="shared" si="11"/>
        <v>1651129.97</v>
      </c>
      <c r="AJ87" s="251">
        <f t="shared" si="12"/>
        <v>10499.91</v>
      </c>
      <c r="AK87" s="265">
        <f t="shared" si="13"/>
        <v>1640630.06</v>
      </c>
      <c r="AL87" s="266">
        <f t="shared" si="14"/>
        <v>598984.41</v>
      </c>
      <c r="AM87" s="266">
        <f t="shared" si="15"/>
        <v>839017.69</v>
      </c>
      <c r="AN87" s="246">
        <f t="shared" si="10"/>
        <v>-240033.27999999991</v>
      </c>
    </row>
    <row r="88" spans="1:40" ht="14.4" thickBot="1" x14ac:dyDescent="0.3">
      <c r="A88" s="234" t="s">
        <v>301</v>
      </c>
      <c r="B88" s="234" t="s">
        <v>32</v>
      </c>
      <c r="C88" s="272">
        <v>6471</v>
      </c>
      <c r="D88" s="273" t="s">
        <v>877</v>
      </c>
      <c r="E88" t="s">
        <v>2670</v>
      </c>
      <c r="F88" s="301">
        <v>1942630.06</v>
      </c>
      <c r="G88" s="301">
        <v>148307.45000000001</v>
      </c>
      <c r="H88" s="301">
        <v>111647.85</v>
      </c>
      <c r="I88">
        <v>813842.51</v>
      </c>
      <c r="J88">
        <v>348180.87</v>
      </c>
      <c r="K88" s="301">
        <v>3900</v>
      </c>
      <c r="N88" s="301">
        <v>6740</v>
      </c>
      <c r="P88">
        <v>216568.8</v>
      </c>
      <c r="Q88">
        <v>736.99</v>
      </c>
      <c r="R88">
        <v>1654107.65</v>
      </c>
      <c r="S88">
        <v>1598720.9</v>
      </c>
      <c r="T88" s="301">
        <v>130620.73</v>
      </c>
      <c r="U88" s="301">
        <v>113000</v>
      </c>
      <c r="W88" s="301">
        <v>296125</v>
      </c>
      <c r="X88" s="301">
        <v>7000</v>
      </c>
      <c r="Y88">
        <v>375016</v>
      </c>
      <c r="AB88">
        <v>188799.24</v>
      </c>
      <c r="AC88">
        <v>42543.040000000001</v>
      </c>
      <c r="AG88">
        <v>12848.05</v>
      </c>
      <c r="AI88" s="244">
        <f t="shared" si="11"/>
        <v>2202585.36</v>
      </c>
      <c r="AJ88" s="251">
        <f t="shared" si="12"/>
        <v>10640</v>
      </c>
      <c r="AK88" s="265">
        <f t="shared" si="13"/>
        <v>2191945.36</v>
      </c>
      <c r="AL88" s="266">
        <f t="shared" si="14"/>
        <v>546745.73</v>
      </c>
      <c r="AM88" s="266">
        <f t="shared" si="15"/>
        <v>619206.33000000007</v>
      </c>
      <c r="AN88" s="246">
        <f t="shared" si="10"/>
        <v>-72460.600000000093</v>
      </c>
    </row>
    <row r="89" spans="1:40" ht="14.4" thickBot="1" x14ac:dyDescent="0.3">
      <c r="A89" s="234" t="s">
        <v>301</v>
      </c>
      <c r="B89" s="234" t="s">
        <v>32</v>
      </c>
      <c r="C89" s="272">
        <v>4146</v>
      </c>
      <c r="D89" s="273" t="s">
        <v>878</v>
      </c>
      <c r="E89" t="s">
        <v>2671</v>
      </c>
      <c r="F89" s="301">
        <v>1262523.8400000001</v>
      </c>
      <c r="G89" s="301">
        <v>32998</v>
      </c>
      <c r="H89" s="301">
        <v>126882.67</v>
      </c>
      <c r="I89">
        <v>802577.24</v>
      </c>
      <c r="J89">
        <v>349740.33</v>
      </c>
      <c r="K89" s="301">
        <v>3390</v>
      </c>
      <c r="N89" s="301">
        <v>22.44</v>
      </c>
      <c r="P89">
        <v>111983</v>
      </c>
      <c r="R89">
        <v>904300.33</v>
      </c>
      <c r="S89">
        <v>1677376.63</v>
      </c>
      <c r="T89" s="301">
        <v>114357.99</v>
      </c>
      <c r="W89" s="301">
        <v>222062.2</v>
      </c>
      <c r="Y89">
        <v>307048.2</v>
      </c>
      <c r="AB89">
        <v>77722.81</v>
      </c>
      <c r="AC89">
        <v>47902</v>
      </c>
      <c r="AG89">
        <v>8097.5</v>
      </c>
      <c r="AI89" s="244">
        <f t="shared" si="11"/>
        <v>1422404.51</v>
      </c>
      <c r="AJ89" s="251">
        <f t="shared" si="12"/>
        <v>3412.44</v>
      </c>
      <c r="AK89" s="265">
        <f t="shared" si="13"/>
        <v>1418992.07</v>
      </c>
      <c r="AL89" s="266">
        <f t="shared" si="14"/>
        <v>336420.19</v>
      </c>
      <c r="AM89" s="266">
        <f t="shared" si="15"/>
        <v>440770.51</v>
      </c>
      <c r="AN89" s="246">
        <f t="shared" si="10"/>
        <v>-104350.32</v>
      </c>
    </row>
    <row r="90" spans="1:40" ht="14.4" thickBot="1" x14ac:dyDescent="0.3">
      <c r="A90" s="234" t="s">
        <v>301</v>
      </c>
      <c r="B90" s="234" t="s">
        <v>32</v>
      </c>
      <c r="C90" s="272">
        <v>8209</v>
      </c>
      <c r="D90" s="273" t="s">
        <v>879</v>
      </c>
      <c r="E90" t="s">
        <v>2672</v>
      </c>
      <c r="F90" s="301">
        <v>2152222.0499999998</v>
      </c>
      <c r="G90" s="301">
        <v>179137.35</v>
      </c>
      <c r="H90" s="301">
        <v>218406.91</v>
      </c>
      <c r="I90">
        <v>591168.36</v>
      </c>
      <c r="J90">
        <v>591881.9</v>
      </c>
      <c r="K90" s="301">
        <v>0</v>
      </c>
      <c r="N90" s="301">
        <v>277100</v>
      </c>
      <c r="R90">
        <v>1659484.75</v>
      </c>
      <c r="S90">
        <v>1937621.24</v>
      </c>
      <c r="T90" s="301">
        <v>248023.58</v>
      </c>
      <c r="W90" s="301">
        <v>346255</v>
      </c>
      <c r="X90" s="301">
        <v>10300</v>
      </c>
      <c r="Y90">
        <v>490299</v>
      </c>
      <c r="AB90">
        <v>118113.01</v>
      </c>
      <c r="AC90">
        <v>37244.99</v>
      </c>
      <c r="AG90">
        <v>45411</v>
      </c>
      <c r="AI90" s="244">
        <f t="shared" si="11"/>
        <v>2549766.31</v>
      </c>
      <c r="AJ90" s="251">
        <f t="shared" si="12"/>
        <v>277100</v>
      </c>
      <c r="AK90" s="265">
        <f t="shared" si="13"/>
        <v>2272666.31</v>
      </c>
      <c r="AL90" s="266">
        <f t="shared" si="14"/>
        <v>604578.57999999996</v>
      </c>
      <c r="AM90" s="266">
        <f t="shared" si="15"/>
        <v>691068</v>
      </c>
      <c r="AN90" s="246">
        <f t="shared" si="10"/>
        <v>-86489.420000000042</v>
      </c>
    </row>
    <row r="91" spans="1:40" ht="14.4" thickBot="1" x14ac:dyDescent="0.3">
      <c r="A91" s="234" t="s">
        <v>301</v>
      </c>
      <c r="B91" s="234" t="s">
        <v>32</v>
      </c>
      <c r="C91" s="272">
        <v>4164</v>
      </c>
      <c r="D91" s="273" t="s">
        <v>880</v>
      </c>
      <c r="E91" t="s">
        <v>2673</v>
      </c>
      <c r="F91" s="301">
        <v>1186379.03</v>
      </c>
      <c r="G91" s="301">
        <v>16063</v>
      </c>
      <c r="H91" s="301">
        <v>84417.29</v>
      </c>
      <c r="I91">
        <v>551567.77</v>
      </c>
      <c r="J91">
        <v>158165.25</v>
      </c>
      <c r="K91" s="301">
        <v>4000</v>
      </c>
      <c r="N91" s="301">
        <v>90622.7</v>
      </c>
      <c r="P91">
        <v>7365</v>
      </c>
      <c r="Q91">
        <v>-267452.31</v>
      </c>
      <c r="R91">
        <v>-2128449.16</v>
      </c>
      <c r="S91">
        <v>4355323.6100000003</v>
      </c>
      <c r="T91" s="301">
        <v>126968.63</v>
      </c>
      <c r="W91" s="301">
        <v>334941.5</v>
      </c>
      <c r="Y91">
        <v>379824.5</v>
      </c>
      <c r="AB91">
        <v>70547.990000000005</v>
      </c>
      <c r="AC91">
        <v>22116.84</v>
      </c>
      <c r="AG91">
        <v>31700.25</v>
      </c>
      <c r="AI91" s="244">
        <f t="shared" si="11"/>
        <v>1286859.32</v>
      </c>
      <c r="AJ91" s="251">
        <f t="shared" si="12"/>
        <v>94622.7</v>
      </c>
      <c r="AK91" s="265">
        <f t="shared" si="13"/>
        <v>1192236.6200000001</v>
      </c>
      <c r="AL91" s="266">
        <f t="shared" si="14"/>
        <v>461910.13</v>
      </c>
      <c r="AM91" s="266">
        <f t="shared" si="15"/>
        <v>504189.58</v>
      </c>
      <c r="AN91" s="246">
        <f t="shared" si="10"/>
        <v>-42279.450000000012</v>
      </c>
    </row>
    <row r="92" spans="1:40" ht="14.4" thickBot="1" x14ac:dyDescent="0.3">
      <c r="A92" s="234" t="s">
        <v>301</v>
      </c>
      <c r="B92" s="234" t="s">
        <v>32</v>
      </c>
      <c r="C92" s="272">
        <v>5920</v>
      </c>
      <c r="D92" s="273" t="s">
        <v>881</v>
      </c>
      <c r="E92" t="s">
        <v>2674</v>
      </c>
      <c r="F92" s="301">
        <v>1659563.41</v>
      </c>
      <c r="G92" s="301">
        <v>16264.8</v>
      </c>
      <c r="H92" s="301">
        <v>61996.32</v>
      </c>
      <c r="I92">
        <v>717315.98</v>
      </c>
      <c r="J92">
        <v>878862.18</v>
      </c>
      <c r="K92" s="301">
        <v>14530</v>
      </c>
      <c r="N92" s="301">
        <v>191506.07</v>
      </c>
      <c r="R92">
        <v>514600.36</v>
      </c>
      <c r="S92">
        <v>2315537.42</v>
      </c>
      <c r="T92" s="301">
        <v>553455.86</v>
      </c>
      <c r="U92" s="301">
        <v>7500</v>
      </c>
      <c r="W92" s="301">
        <v>602207</v>
      </c>
      <c r="X92" s="301">
        <v>10343.5</v>
      </c>
      <c r="Y92">
        <v>677168.5</v>
      </c>
      <c r="AB92">
        <v>82592.53</v>
      </c>
      <c r="AC92">
        <v>48243.86</v>
      </c>
      <c r="AG92">
        <v>35065.5</v>
      </c>
      <c r="AI92" s="244">
        <f t="shared" si="11"/>
        <v>1737824.53</v>
      </c>
      <c r="AJ92" s="251">
        <f t="shared" si="12"/>
        <v>206036.07</v>
      </c>
      <c r="AK92" s="265">
        <f t="shared" si="13"/>
        <v>1531788.46</v>
      </c>
      <c r="AL92" s="266">
        <f t="shared" si="14"/>
        <v>1173506.3599999999</v>
      </c>
      <c r="AM92" s="266">
        <f t="shared" si="15"/>
        <v>843070.39</v>
      </c>
      <c r="AN92" s="246">
        <f t="shared" si="10"/>
        <v>330435.96999999986</v>
      </c>
    </row>
    <row r="93" spans="1:40" ht="14.4" thickBot="1" x14ac:dyDescent="0.3">
      <c r="A93" s="234" t="s">
        <v>301</v>
      </c>
      <c r="B93" s="234" t="s">
        <v>32</v>
      </c>
      <c r="C93" s="272">
        <v>4614</v>
      </c>
      <c r="D93" s="273" t="s">
        <v>882</v>
      </c>
      <c r="E93" t="s">
        <v>2675</v>
      </c>
      <c r="F93" s="301">
        <v>704672.21</v>
      </c>
      <c r="G93" s="301">
        <v>29662.5</v>
      </c>
      <c r="H93" s="301">
        <v>80123.149999999994</v>
      </c>
      <c r="I93">
        <v>785340.81</v>
      </c>
      <c r="J93">
        <v>403883.65</v>
      </c>
      <c r="K93" s="301">
        <v>10000</v>
      </c>
      <c r="N93" s="301">
        <v>62440</v>
      </c>
      <c r="R93">
        <v>487508.44</v>
      </c>
      <c r="S93">
        <v>1586779.38</v>
      </c>
      <c r="T93" s="301">
        <v>99112.45</v>
      </c>
      <c r="W93" s="301">
        <v>398340</v>
      </c>
      <c r="X93" s="301">
        <v>11210</v>
      </c>
      <c r="Y93">
        <v>495588</v>
      </c>
      <c r="AB93">
        <v>61615.81</v>
      </c>
      <c r="AC93">
        <v>39496.080000000002</v>
      </c>
      <c r="AG93">
        <v>20192.5</v>
      </c>
      <c r="AI93" s="244">
        <f t="shared" si="11"/>
        <v>814457.86</v>
      </c>
      <c r="AJ93" s="251">
        <f t="shared" si="12"/>
        <v>72440</v>
      </c>
      <c r="AK93" s="265">
        <f t="shared" si="13"/>
        <v>742017.86</v>
      </c>
      <c r="AL93" s="266">
        <f t="shared" si="14"/>
        <v>508662.45</v>
      </c>
      <c r="AM93" s="266">
        <f t="shared" si="15"/>
        <v>616892.39</v>
      </c>
      <c r="AN93" s="246">
        <f t="shared" si="10"/>
        <v>-108229.94</v>
      </c>
    </row>
    <row r="94" spans="1:40" ht="14.4" thickBot="1" x14ac:dyDescent="0.3">
      <c r="A94" s="234" t="s">
        <v>301</v>
      </c>
      <c r="B94" s="234" t="s">
        <v>32</v>
      </c>
      <c r="C94" s="272">
        <v>6523</v>
      </c>
      <c r="D94" s="273" t="s">
        <v>883</v>
      </c>
      <c r="E94" t="s">
        <v>2676</v>
      </c>
      <c r="F94" s="301">
        <v>967997.36</v>
      </c>
      <c r="G94" s="301">
        <v>26008.3</v>
      </c>
      <c r="H94" s="301">
        <v>109766.22</v>
      </c>
      <c r="I94">
        <v>1364223.66</v>
      </c>
      <c r="J94">
        <v>93903.16</v>
      </c>
      <c r="K94" s="301">
        <v>2890</v>
      </c>
      <c r="M94" s="301">
        <v>79524</v>
      </c>
      <c r="N94" s="301">
        <v>25.7</v>
      </c>
      <c r="P94">
        <v>41718</v>
      </c>
      <c r="R94">
        <v>-1728714.53</v>
      </c>
      <c r="S94">
        <v>4249528.84</v>
      </c>
      <c r="T94" s="301">
        <v>240367.61</v>
      </c>
      <c r="W94" s="301">
        <v>315969</v>
      </c>
      <c r="X94" s="301">
        <v>5054</v>
      </c>
      <c r="Y94">
        <v>362947</v>
      </c>
      <c r="AB94">
        <v>179687.67999999999</v>
      </c>
      <c r="AC94">
        <v>81638.039999999994</v>
      </c>
      <c r="AG94">
        <v>8801.5</v>
      </c>
      <c r="AI94" s="244">
        <f t="shared" si="11"/>
        <v>1103771.8800000001</v>
      </c>
      <c r="AJ94" s="251">
        <f t="shared" si="12"/>
        <v>82439.7</v>
      </c>
      <c r="AK94" s="265">
        <f t="shared" si="13"/>
        <v>1021332.1800000002</v>
      </c>
      <c r="AL94" s="266">
        <f t="shared" si="14"/>
        <v>561390.61</v>
      </c>
      <c r="AM94" s="266">
        <f t="shared" si="15"/>
        <v>633074.22</v>
      </c>
      <c r="AN94" s="246">
        <f t="shared" si="10"/>
        <v>-71683.609999999986</v>
      </c>
    </row>
    <row r="95" spans="1:40" ht="14.4" thickBot="1" x14ac:dyDescent="0.3">
      <c r="A95" s="234" t="s">
        <v>301</v>
      </c>
      <c r="B95" s="234" t="s">
        <v>32</v>
      </c>
      <c r="C95" s="272">
        <v>4131</v>
      </c>
      <c r="D95" s="273" t="s">
        <v>884</v>
      </c>
      <c r="E95" t="s">
        <v>2677</v>
      </c>
      <c r="F95" s="301">
        <v>1257005.6399999999</v>
      </c>
      <c r="G95" s="301">
        <v>64221.5</v>
      </c>
      <c r="H95" s="301">
        <v>88213.4</v>
      </c>
      <c r="I95">
        <v>768837.1</v>
      </c>
      <c r="J95">
        <v>231376.92</v>
      </c>
      <c r="K95" s="301">
        <v>13500</v>
      </c>
      <c r="N95" s="301">
        <v>0</v>
      </c>
      <c r="P95">
        <v>123149</v>
      </c>
      <c r="R95">
        <v>341384.42</v>
      </c>
      <c r="S95">
        <v>1939533.85</v>
      </c>
      <c r="T95" s="301">
        <v>356727.18</v>
      </c>
      <c r="W95" s="301">
        <v>261905</v>
      </c>
      <c r="X95" s="301">
        <v>3500</v>
      </c>
      <c r="Y95">
        <v>310475</v>
      </c>
      <c r="AB95">
        <v>56933.27</v>
      </c>
      <c r="AC95">
        <v>45158.12</v>
      </c>
      <c r="AG95">
        <v>161668.5</v>
      </c>
      <c r="AI95" s="244">
        <f t="shared" si="11"/>
        <v>1409440.5399999998</v>
      </c>
      <c r="AJ95" s="251">
        <f t="shared" si="12"/>
        <v>13500</v>
      </c>
      <c r="AK95" s="265">
        <f t="shared" si="13"/>
        <v>1395940.5399999998</v>
      </c>
      <c r="AL95" s="266">
        <f t="shared" si="14"/>
        <v>622132.17999999993</v>
      </c>
      <c r="AM95" s="266">
        <f t="shared" si="15"/>
        <v>574234.89</v>
      </c>
      <c r="AN95" s="246">
        <f t="shared" si="10"/>
        <v>47897.289999999921</v>
      </c>
    </row>
    <row r="96" spans="1:40" ht="14.4" thickBot="1" x14ac:dyDescent="0.3">
      <c r="A96" s="234" t="s">
        <v>301</v>
      </c>
      <c r="B96" s="234" t="s">
        <v>32</v>
      </c>
      <c r="C96" s="272">
        <v>5378</v>
      </c>
      <c r="D96" s="273" t="s">
        <v>885</v>
      </c>
      <c r="E96" t="s">
        <v>2678</v>
      </c>
      <c r="F96" s="301">
        <v>929009.75</v>
      </c>
      <c r="G96" s="301">
        <v>16004.3</v>
      </c>
      <c r="H96" s="301">
        <v>41569.769999999997</v>
      </c>
      <c r="I96">
        <v>1015942.45</v>
      </c>
      <c r="J96">
        <v>522882.9</v>
      </c>
      <c r="K96" s="301">
        <v>6060</v>
      </c>
      <c r="N96" s="301">
        <v>44.59</v>
      </c>
      <c r="R96">
        <v>112119.29</v>
      </c>
      <c r="S96">
        <v>2506558.63</v>
      </c>
      <c r="T96" s="301">
        <v>88598.16</v>
      </c>
      <c r="W96" s="301">
        <v>365688</v>
      </c>
      <c r="X96" s="301">
        <v>10050</v>
      </c>
      <c r="Y96">
        <v>444508</v>
      </c>
      <c r="AB96">
        <v>72687.94</v>
      </c>
      <c r="AC96">
        <v>15628.06</v>
      </c>
      <c r="AG96">
        <v>8563.5</v>
      </c>
      <c r="AI96" s="244">
        <f t="shared" si="11"/>
        <v>986583.82000000007</v>
      </c>
      <c r="AJ96" s="251">
        <f t="shared" si="12"/>
        <v>6104.59</v>
      </c>
      <c r="AK96" s="265">
        <f t="shared" si="13"/>
        <v>980479.2300000001</v>
      </c>
      <c r="AL96" s="266">
        <f t="shared" si="14"/>
        <v>464336.16000000003</v>
      </c>
      <c r="AM96" s="266">
        <f t="shared" si="15"/>
        <v>541387.5</v>
      </c>
      <c r="AN96" s="246">
        <f t="shared" si="10"/>
        <v>-77051.339999999967</v>
      </c>
    </row>
    <row r="97" spans="1:40" ht="14.4" thickBot="1" x14ac:dyDescent="0.3">
      <c r="A97" s="234" t="s">
        <v>301</v>
      </c>
      <c r="B97" s="234" t="s">
        <v>32</v>
      </c>
      <c r="C97" s="272">
        <v>4212</v>
      </c>
      <c r="D97" s="273" t="s">
        <v>886</v>
      </c>
      <c r="E97" t="s">
        <v>2679</v>
      </c>
      <c r="F97" s="301">
        <v>1043663.9</v>
      </c>
      <c r="G97" s="301">
        <v>120683.8</v>
      </c>
      <c r="H97" s="301">
        <v>35439.379999999997</v>
      </c>
      <c r="I97">
        <v>2448558.04</v>
      </c>
      <c r="J97">
        <v>865602.91</v>
      </c>
      <c r="K97" s="301">
        <v>48730</v>
      </c>
      <c r="N97" s="301">
        <v>114.39</v>
      </c>
      <c r="P97">
        <v>112000</v>
      </c>
      <c r="R97">
        <v>3009154.85</v>
      </c>
      <c r="S97">
        <v>1606333.65</v>
      </c>
      <c r="T97" s="301">
        <v>150831.96</v>
      </c>
      <c r="W97" s="301">
        <v>363372.2</v>
      </c>
      <c r="X97" s="301">
        <v>9362.5</v>
      </c>
      <c r="Y97">
        <v>492304.7</v>
      </c>
      <c r="AB97">
        <v>163007.06</v>
      </c>
      <c r="AC97">
        <v>71116.820000000007</v>
      </c>
      <c r="AG97">
        <v>23482</v>
      </c>
      <c r="AI97" s="244">
        <f t="shared" si="11"/>
        <v>1199787.0799999998</v>
      </c>
      <c r="AJ97" s="251">
        <f t="shared" si="12"/>
        <v>48844.39</v>
      </c>
      <c r="AK97" s="265">
        <f t="shared" si="13"/>
        <v>1150942.69</v>
      </c>
      <c r="AL97" s="266">
        <f t="shared" si="14"/>
        <v>523566.66000000003</v>
      </c>
      <c r="AM97" s="266">
        <f t="shared" si="15"/>
        <v>749910.58000000007</v>
      </c>
      <c r="AN97" s="246">
        <f t="shared" si="10"/>
        <v>-226343.92000000004</v>
      </c>
    </row>
    <row r="98" spans="1:40" ht="14.4" thickBot="1" x14ac:dyDescent="0.3">
      <c r="A98" s="234" t="s">
        <v>301</v>
      </c>
      <c r="B98" s="234" t="s">
        <v>32</v>
      </c>
      <c r="C98" s="272">
        <v>3326</v>
      </c>
      <c r="D98" s="273" t="s">
        <v>887</v>
      </c>
      <c r="E98" t="s">
        <v>2789</v>
      </c>
      <c r="F98" s="301">
        <v>1017374.23</v>
      </c>
      <c r="G98" s="301">
        <v>106533</v>
      </c>
      <c r="H98" s="301">
        <v>20590.54</v>
      </c>
      <c r="I98">
        <v>809575.63</v>
      </c>
      <c r="J98">
        <v>832240.67</v>
      </c>
      <c r="K98" s="301">
        <v>25700</v>
      </c>
      <c r="N98" s="301">
        <v>216415</v>
      </c>
      <c r="P98">
        <v>52154</v>
      </c>
      <c r="Q98">
        <v>-266840.08</v>
      </c>
      <c r="R98">
        <v>61865.67</v>
      </c>
      <c r="S98">
        <v>2538238.23</v>
      </c>
      <c r="T98" s="301">
        <v>358352.73</v>
      </c>
      <c r="V98" s="301">
        <v>185.67</v>
      </c>
      <c r="W98" s="301">
        <v>180614</v>
      </c>
      <c r="X98" s="301">
        <v>1500</v>
      </c>
      <c r="Y98">
        <v>256584</v>
      </c>
      <c r="AB98">
        <v>60414.31</v>
      </c>
      <c r="AC98">
        <v>36391.699999999997</v>
      </c>
      <c r="AG98">
        <v>13485</v>
      </c>
      <c r="AI98" s="244">
        <f t="shared" si="11"/>
        <v>1144497.77</v>
      </c>
      <c r="AJ98" s="251">
        <f t="shared" si="12"/>
        <v>242115</v>
      </c>
      <c r="AK98" s="265">
        <f t="shared" si="13"/>
        <v>902382.77</v>
      </c>
      <c r="AL98" s="266">
        <f t="shared" si="14"/>
        <v>540652.39999999991</v>
      </c>
      <c r="AM98" s="266">
        <f t="shared" si="15"/>
        <v>366875.01</v>
      </c>
      <c r="AN98" s="246">
        <f t="shared" si="10"/>
        <v>173777.3899999999</v>
      </c>
    </row>
    <row r="99" spans="1:40" ht="14.4" thickBot="1" x14ac:dyDescent="0.3">
      <c r="A99" s="234" t="s">
        <v>304</v>
      </c>
      <c r="B99" s="234" t="s">
        <v>33</v>
      </c>
      <c r="C99" s="272">
        <v>2523</v>
      </c>
      <c r="D99" s="273" t="s">
        <v>888</v>
      </c>
      <c r="E99" t="s">
        <v>2680</v>
      </c>
      <c r="F99" s="301">
        <v>545077.11</v>
      </c>
      <c r="G99" s="301">
        <v>7929.5</v>
      </c>
      <c r="H99" s="301">
        <v>158163.04999999999</v>
      </c>
      <c r="I99">
        <v>991192.26</v>
      </c>
      <c r="J99">
        <v>251413.01</v>
      </c>
      <c r="K99" s="301">
        <v>0</v>
      </c>
      <c r="N99" s="301">
        <v>4915</v>
      </c>
      <c r="R99">
        <v>6508.29</v>
      </c>
      <c r="S99">
        <v>1774553.91</v>
      </c>
      <c r="T99" s="301">
        <v>322207.55</v>
      </c>
      <c r="W99" s="301">
        <v>219964.5</v>
      </c>
      <c r="Y99">
        <v>270901.5</v>
      </c>
      <c r="AB99">
        <v>36478.089999999997</v>
      </c>
      <c r="AC99">
        <v>39441.730000000003</v>
      </c>
      <c r="AG99">
        <v>8953</v>
      </c>
      <c r="AI99" s="244">
        <f t="shared" si="11"/>
        <v>711169.65999999992</v>
      </c>
      <c r="AJ99" s="251">
        <f t="shared" si="12"/>
        <v>4915</v>
      </c>
      <c r="AK99" s="265">
        <f t="shared" si="13"/>
        <v>706254.65999999992</v>
      </c>
      <c r="AL99" s="266">
        <f t="shared" si="14"/>
        <v>542172.05000000005</v>
      </c>
      <c r="AM99" s="266">
        <f t="shared" si="15"/>
        <v>355774.31999999995</v>
      </c>
      <c r="AN99" s="246">
        <f t="shared" si="10"/>
        <v>186397.7300000001</v>
      </c>
    </row>
    <row r="100" spans="1:40" ht="14.4" thickBot="1" x14ac:dyDescent="0.3">
      <c r="A100" s="234" t="s">
        <v>304</v>
      </c>
      <c r="B100" s="234" t="s">
        <v>33</v>
      </c>
      <c r="C100" s="272">
        <v>5391</v>
      </c>
      <c r="D100" s="273" t="s">
        <v>889</v>
      </c>
      <c r="E100" t="s">
        <v>2681</v>
      </c>
      <c r="F100" s="301">
        <v>812975.22</v>
      </c>
      <c r="G100" s="301">
        <v>77136.899999999994</v>
      </c>
      <c r="H100" s="301">
        <v>60953.13</v>
      </c>
      <c r="I100">
        <v>173433.8</v>
      </c>
      <c r="J100">
        <v>420649.32</v>
      </c>
      <c r="K100" s="301">
        <v>0</v>
      </c>
      <c r="N100" s="301">
        <v>4915</v>
      </c>
      <c r="R100">
        <v>-90778.28</v>
      </c>
      <c r="S100">
        <v>1563007.5</v>
      </c>
      <c r="T100" s="301">
        <v>321631.46000000002</v>
      </c>
      <c r="U100" s="301">
        <v>121200</v>
      </c>
      <c r="W100" s="301">
        <v>309941.5</v>
      </c>
      <c r="Y100">
        <v>377039.5</v>
      </c>
      <c r="AB100">
        <v>219258.27</v>
      </c>
      <c r="AC100">
        <v>38610.54</v>
      </c>
      <c r="AE100">
        <v>13260.5</v>
      </c>
      <c r="AI100" s="244">
        <f t="shared" si="11"/>
        <v>951065.25</v>
      </c>
      <c r="AJ100" s="251">
        <f t="shared" si="12"/>
        <v>4915</v>
      </c>
      <c r="AK100" s="265">
        <f t="shared" si="13"/>
        <v>946150.25</v>
      </c>
      <c r="AL100" s="266">
        <f t="shared" si="14"/>
        <v>752772.96</v>
      </c>
      <c r="AM100" s="266">
        <f t="shared" si="15"/>
        <v>648168.81000000006</v>
      </c>
      <c r="AN100" s="246">
        <f t="shared" si="10"/>
        <v>104604.14999999991</v>
      </c>
    </row>
    <row r="101" spans="1:40" ht="14.4" thickBot="1" x14ac:dyDescent="0.3">
      <c r="A101" s="234" t="s">
        <v>304</v>
      </c>
      <c r="B101" s="234" t="s">
        <v>33</v>
      </c>
      <c r="C101" s="272">
        <v>2709</v>
      </c>
      <c r="D101" s="273" t="s">
        <v>890</v>
      </c>
      <c r="E101" t="s">
        <v>2682</v>
      </c>
      <c r="F101" s="301">
        <v>541302.82999999996</v>
      </c>
      <c r="G101" s="301">
        <v>3529</v>
      </c>
      <c r="H101" s="301">
        <v>48398.47</v>
      </c>
      <c r="I101">
        <v>515328.09</v>
      </c>
      <c r="J101">
        <v>457823.93</v>
      </c>
      <c r="K101" s="301">
        <v>2500</v>
      </c>
      <c r="N101" s="301">
        <v>4915</v>
      </c>
      <c r="R101">
        <v>-608841.65</v>
      </c>
      <c r="S101">
        <v>2046781.46</v>
      </c>
      <c r="T101" s="301">
        <v>312888.86</v>
      </c>
      <c r="U101" s="301">
        <v>37500</v>
      </c>
      <c r="W101" s="301">
        <v>235116</v>
      </c>
      <c r="Y101">
        <v>298215</v>
      </c>
      <c r="AB101">
        <v>101691.29</v>
      </c>
      <c r="AC101">
        <v>40024.06</v>
      </c>
      <c r="AG101">
        <v>7837</v>
      </c>
      <c r="AI101" s="244">
        <f t="shared" si="11"/>
        <v>593230.29999999993</v>
      </c>
      <c r="AJ101" s="251">
        <f t="shared" si="12"/>
        <v>7415</v>
      </c>
      <c r="AK101" s="265">
        <f t="shared" si="13"/>
        <v>585815.29999999993</v>
      </c>
      <c r="AL101" s="266">
        <f t="shared" si="14"/>
        <v>585504.86</v>
      </c>
      <c r="AM101" s="266">
        <f t="shared" si="15"/>
        <v>447767.35</v>
      </c>
      <c r="AN101" s="246">
        <f t="shared" si="10"/>
        <v>137737.51</v>
      </c>
    </row>
    <row r="102" spans="1:40" ht="14.4" thickBot="1" x14ac:dyDescent="0.3">
      <c r="A102" s="234" t="s">
        <v>304</v>
      </c>
      <c r="B102" s="234" t="s">
        <v>33</v>
      </c>
      <c r="C102" s="272">
        <v>3276</v>
      </c>
      <c r="D102" s="273" t="s">
        <v>891</v>
      </c>
      <c r="E102" t="s">
        <v>2683</v>
      </c>
      <c r="F102" s="301">
        <v>414727.97</v>
      </c>
      <c r="G102" s="301">
        <v>8972.5</v>
      </c>
      <c r="H102" s="301">
        <v>19560.77</v>
      </c>
      <c r="I102">
        <v>667021.82999999996</v>
      </c>
      <c r="J102">
        <v>441432.08</v>
      </c>
      <c r="K102" s="301">
        <v>0</v>
      </c>
      <c r="N102" s="301">
        <v>0</v>
      </c>
      <c r="R102">
        <v>-1670740.94</v>
      </c>
      <c r="S102">
        <v>3243756.17</v>
      </c>
      <c r="T102" s="301">
        <v>186593.51</v>
      </c>
      <c r="W102" s="301">
        <v>279013</v>
      </c>
      <c r="Y102">
        <v>340637</v>
      </c>
      <c r="AB102">
        <v>63610.81</v>
      </c>
      <c r="AC102">
        <v>52090.28</v>
      </c>
      <c r="AG102">
        <v>3268.5</v>
      </c>
      <c r="AI102" s="244">
        <f t="shared" si="11"/>
        <v>443261.24</v>
      </c>
      <c r="AJ102" s="251">
        <f t="shared" si="12"/>
        <v>0</v>
      </c>
      <c r="AK102" s="265">
        <f t="shared" si="13"/>
        <v>443261.24</v>
      </c>
      <c r="AL102" s="266">
        <f t="shared" si="14"/>
        <v>465606.51</v>
      </c>
      <c r="AM102" s="266">
        <f t="shared" si="15"/>
        <v>459606.58999999997</v>
      </c>
      <c r="AN102" s="246">
        <f t="shared" si="10"/>
        <v>5999.9200000000419</v>
      </c>
    </row>
    <row r="103" spans="1:40" ht="14.4" thickBot="1" x14ac:dyDescent="0.3">
      <c r="A103" s="234" t="s">
        <v>304</v>
      </c>
      <c r="B103" s="234" t="s">
        <v>33</v>
      </c>
      <c r="C103" s="272">
        <v>1694</v>
      </c>
      <c r="D103" s="273" t="s">
        <v>892</v>
      </c>
      <c r="E103" t="s">
        <v>2684</v>
      </c>
      <c r="F103" s="301">
        <v>410275.29</v>
      </c>
      <c r="G103" s="301">
        <v>16330</v>
      </c>
      <c r="H103" s="301">
        <v>29308.34</v>
      </c>
      <c r="I103">
        <v>430366.63</v>
      </c>
      <c r="J103">
        <v>446548.49</v>
      </c>
      <c r="K103" s="301">
        <v>3000</v>
      </c>
      <c r="N103" s="301">
        <v>4915</v>
      </c>
      <c r="R103">
        <v>1109163.47</v>
      </c>
      <c r="T103" s="301">
        <v>336131.44</v>
      </c>
      <c r="W103" s="301">
        <v>159344.5</v>
      </c>
      <c r="X103" s="301">
        <v>10000</v>
      </c>
      <c r="Y103">
        <v>197986.5</v>
      </c>
      <c r="AB103">
        <v>26911.1</v>
      </c>
      <c r="AC103">
        <v>36833.56</v>
      </c>
      <c r="AG103">
        <v>5194.5</v>
      </c>
      <c r="AI103" s="244">
        <f t="shared" si="11"/>
        <v>455913.63</v>
      </c>
      <c r="AJ103" s="251">
        <f t="shared" si="12"/>
        <v>7915</v>
      </c>
      <c r="AK103" s="265">
        <f t="shared" si="13"/>
        <v>447998.63</v>
      </c>
      <c r="AL103" s="266">
        <f t="shared" si="14"/>
        <v>505475.94</v>
      </c>
      <c r="AM103" s="266">
        <f t="shared" si="15"/>
        <v>266925.66000000003</v>
      </c>
      <c r="AN103" s="246">
        <f t="shared" si="10"/>
        <v>238550.27999999997</v>
      </c>
    </row>
    <row r="104" spans="1:40" ht="14.4" thickBot="1" x14ac:dyDescent="0.3">
      <c r="A104" s="234" t="s">
        <v>304</v>
      </c>
      <c r="B104" s="234" t="s">
        <v>33</v>
      </c>
      <c r="C104" s="272">
        <v>2072</v>
      </c>
      <c r="D104" s="273" t="s">
        <v>893</v>
      </c>
      <c r="E104" t="s">
        <v>2790</v>
      </c>
      <c r="F104" s="301">
        <v>333436.32</v>
      </c>
      <c r="G104" s="301">
        <v>34630</v>
      </c>
      <c r="H104" s="301">
        <v>37762.85</v>
      </c>
      <c r="I104">
        <v>482989.62</v>
      </c>
      <c r="J104">
        <v>404644.2</v>
      </c>
      <c r="K104" s="301">
        <v>500</v>
      </c>
      <c r="M104" s="301">
        <v>10600</v>
      </c>
      <c r="N104" s="301">
        <v>-283</v>
      </c>
      <c r="R104">
        <v>-513728.67</v>
      </c>
      <c r="S104">
        <v>1695120.4</v>
      </c>
      <c r="T104" s="301">
        <v>206266.21</v>
      </c>
      <c r="W104" s="301">
        <v>246180</v>
      </c>
      <c r="Y104">
        <v>269103</v>
      </c>
      <c r="AB104">
        <v>23341.83</v>
      </c>
      <c r="AC104">
        <v>38603.620000000003</v>
      </c>
      <c r="AG104">
        <v>4243.5</v>
      </c>
      <c r="AI104" s="244">
        <f t="shared" si="11"/>
        <v>405829.17</v>
      </c>
      <c r="AJ104" s="251">
        <f t="shared" si="12"/>
        <v>10817</v>
      </c>
      <c r="AK104" s="265">
        <f t="shared" si="13"/>
        <v>395012.17</v>
      </c>
      <c r="AL104" s="266">
        <f t="shared" si="14"/>
        <v>452446.20999999996</v>
      </c>
      <c r="AM104" s="266">
        <f t="shared" si="15"/>
        <v>335291.95</v>
      </c>
      <c r="AN104" s="246">
        <f t="shared" si="10"/>
        <v>117154.25999999995</v>
      </c>
    </row>
    <row r="105" spans="1:40" ht="14.4" thickBot="1" x14ac:dyDescent="0.3">
      <c r="A105" s="234" t="s">
        <v>23</v>
      </c>
      <c r="B105" s="234" t="s">
        <v>24</v>
      </c>
      <c r="C105" s="272">
        <v>2599</v>
      </c>
      <c r="D105" s="273" t="s">
        <v>894</v>
      </c>
      <c r="E105" t="s">
        <v>2685</v>
      </c>
      <c r="F105" s="301">
        <v>394435.33</v>
      </c>
      <c r="G105" s="301">
        <v>7861.5</v>
      </c>
      <c r="H105" s="301">
        <v>55729.05</v>
      </c>
      <c r="I105">
        <v>535037.35</v>
      </c>
      <c r="J105">
        <v>291304</v>
      </c>
      <c r="K105" s="301">
        <v>6000</v>
      </c>
      <c r="N105" s="301">
        <v>2621.59</v>
      </c>
      <c r="R105">
        <v>-192047.28</v>
      </c>
      <c r="S105">
        <v>1187793.3799999999</v>
      </c>
      <c r="T105" s="301">
        <v>464247.57</v>
      </c>
      <c r="W105" s="301">
        <v>204720</v>
      </c>
      <c r="Y105">
        <v>245974</v>
      </c>
      <c r="AB105">
        <v>95971.56</v>
      </c>
      <c r="AC105">
        <v>23245.37</v>
      </c>
      <c r="AI105" s="244">
        <f t="shared" si="11"/>
        <v>458025.88</v>
      </c>
      <c r="AJ105" s="251">
        <f t="shared" si="12"/>
        <v>8621.59</v>
      </c>
      <c r="AK105" s="265">
        <f t="shared" si="13"/>
        <v>449404.29</v>
      </c>
      <c r="AL105" s="266">
        <f t="shared" si="14"/>
        <v>668967.57000000007</v>
      </c>
      <c r="AM105" s="266">
        <f t="shared" si="15"/>
        <v>365190.93</v>
      </c>
      <c r="AN105" s="246">
        <f t="shared" si="10"/>
        <v>303776.64000000007</v>
      </c>
    </row>
    <row r="106" spans="1:40" ht="14.4" thickBot="1" x14ac:dyDescent="0.3">
      <c r="A106" s="234" t="s">
        <v>23</v>
      </c>
      <c r="B106" s="234" t="s">
        <v>24</v>
      </c>
      <c r="C106" s="272">
        <v>7351</v>
      </c>
      <c r="D106" s="273" t="s">
        <v>895</v>
      </c>
      <c r="E106" t="s">
        <v>2686</v>
      </c>
      <c r="F106" s="301">
        <v>740677.45</v>
      </c>
      <c r="G106" s="301">
        <v>5294</v>
      </c>
      <c r="H106" s="301">
        <v>130826.3</v>
      </c>
      <c r="I106">
        <v>-1450330.71</v>
      </c>
      <c r="J106">
        <v>941086.1</v>
      </c>
      <c r="K106" s="301">
        <v>11946</v>
      </c>
      <c r="N106" s="301">
        <v>9699.77</v>
      </c>
      <c r="R106">
        <v>-4220122.13</v>
      </c>
      <c r="S106">
        <v>4005245.62</v>
      </c>
      <c r="T106" s="301">
        <v>989800.4</v>
      </c>
      <c r="W106" s="301">
        <v>326280</v>
      </c>
      <c r="Y106">
        <v>441548</v>
      </c>
      <c r="AB106">
        <v>246211.23</v>
      </c>
      <c r="AC106">
        <v>60260.29</v>
      </c>
      <c r="AG106">
        <v>30352</v>
      </c>
      <c r="AI106" s="244">
        <f t="shared" si="11"/>
        <v>876797.75</v>
      </c>
      <c r="AJ106" s="251">
        <f t="shared" si="12"/>
        <v>21645.77</v>
      </c>
      <c r="AK106" s="265">
        <f t="shared" si="13"/>
        <v>855151.98</v>
      </c>
      <c r="AL106" s="266">
        <f t="shared" si="14"/>
        <v>1316080.3999999999</v>
      </c>
      <c r="AM106" s="266">
        <f t="shared" si="15"/>
        <v>778371.52</v>
      </c>
      <c r="AN106" s="246">
        <f t="shared" si="10"/>
        <v>537708.87999999989</v>
      </c>
    </row>
    <row r="107" spans="1:40" ht="14.4" thickBot="1" x14ac:dyDescent="0.3">
      <c r="A107" s="234" t="s">
        <v>23</v>
      </c>
      <c r="B107" s="234" t="s">
        <v>24</v>
      </c>
      <c r="C107" s="272">
        <v>6204</v>
      </c>
      <c r="D107" s="273" t="s">
        <v>896</v>
      </c>
      <c r="E107" t="s">
        <v>2687</v>
      </c>
      <c r="F107" s="301">
        <v>463857.76</v>
      </c>
      <c r="G107" s="301">
        <v>54104</v>
      </c>
      <c r="H107" s="301">
        <v>10790.57</v>
      </c>
      <c r="I107">
        <v>1021908.41</v>
      </c>
      <c r="J107">
        <v>961517.6</v>
      </c>
      <c r="K107" s="301">
        <v>0</v>
      </c>
      <c r="M107" s="301">
        <v>251050</v>
      </c>
      <c r="N107" s="301">
        <v>436.04</v>
      </c>
      <c r="R107">
        <v>-228666.95</v>
      </c>
      <c r="S107">
        <v>2324775.44</v>
      </c>
      <c r="T107" s="301">
        <v>635186.25</v>
      </c>
      <c r="W107" s="301">
        <v>472560</v>
      </c>
      <c r="Y107">
        <v>568807</v>
      </c>
      <c r="AB107">
        <v>308796.84999999998</v>
      </c>
      <c r="AC107">
        <v>83736.34</v>
      </c>
      <c r="AG107">
        <v>16912.25</v>
      </c>
      <c r="AI107" s="244">
        <f t="shared" si="11"/>
        <v>528752.32999999996</v>
      </c>
      <c r="AJ107" s="251">
        <f t="shared" si="12"/>
        <v>251486.04</v>
      </c>
      <c r="AK107" s="265">
        <f t="shared" si="13"/>
        <v>277266.28999999992</v>
      </c>
      <c r="AL107" s="266">
        <f t="shared" si="14"/>
        <v>1107746.25</v>
      </c>
      <c r="AM107" s="266">
        <f t="shared" si="15"/>
        <v>978252.44</v>
      </c>
      <c r="AN107" s="246">
        <f t="shared" si="10"/>
        <v>129493.81000000006</v>
      </c>
    </row>
    <row r="108" spans="1:40" ht="14.4" thickBot="1" x14ac:dyDescent="0.3">
      <c r="A108" s="234" t="s">
        <v>23</v>
      </c>
      <c r="B108" s="234" t="s">
        <v>24</v>
      </c>
      <c r="C108" s="272">
        <v>5587</v>
      </c>
      <c r="D108" s="273" t="s">
        <v>897</v>
      </c>
      <c r="E108" t="s">
        <v>2688</v>
      </c>
      <c r="F108" s="301">
        <v>680605.57</v>
      </c>
      <c r="G108" s="301">
        <v>92628.25</v>
      </c>
      <c r="H108" s="301">
        <v>71686.87</v>
      </c>
      <c r="I108">
        <v>784219.4</v>
      </c>
      <c r="J108">
        <v>357532.23</v>
      </c>
      <c r="K108" s="301">
        <v>6600</v>
      </c>
      <c r="M108" s="301">
        <v>89181</v>
      </c>
      <c r="N108" s="301">
        <v>198.88</v>
      </c>
      <c r="R108">
        <v>-1441459.5</v>
      </c>
      <c r="S108">
        <v>2620032.73</v>
      </c>
      <c r="T108" s="301">
        <v>818427.86</v>
      </c>
      <c r="W108" s="301">
        <v>270020</v>
      </c>
      <c r="X108" s="301">
        <v>133200</v>
      </c>
      <c r="Y108">
        <v>411448</v>
      </c>
      <c r="AB108">
        <v>127296.02</v>
      </c>
      <c r="AC108">
        <v>38381.760000000002</v>
      </c>
      <c r="AG108">
        <v>24461.5</v>
      </c>
      <c r="AI108" s="244">
        <f t="shared" si="11"/>
        <v>844920.69</v>
      </c>
      <c r="AJ108" s="251">
        <f t="shared" si="12"/>
        <v>95979.88</v>
      </c>
      <c r="AK108" s="265">
        <f t="shared" si="13"/>
        <v>748940.80999999994</v>
      </c>
      <c r="AL108" s="266">
        <f t="shared" si="14"/>
        <v>1221647.8599999999</v>
      </c>
      <c r="AM108" s="266">
        <f t="shared" si="15"/>
        <v>601587.28</v>
      </c>
      <c r="AN108" s="246">
        <f t="shared" si="10"/>
        <v>620060.57999999984</v>
      </c>
    </row>
    <row r="109" spans="1:40" ht="14.4" thickBot="1" x14ac:dyDescent="0.3">
      <c r="A109" s="234" t="s">
        <v>309</v>
      </c>
      <c r="B109" s="234" t="s">
        <v>34</v>
      </c>
      <c r="C109" s="272">
        <v>3439</v>
      </c>
      <c r="D109" s="273" t="s">
        <v>898</v>
      </c>
      <c r="E109" t="s">
        <v>2689</v>
      </c>
      <c r="F109" s="301">
        <v>1535983.95</v>
      </c>
      <c r="G109" s="301">
        <v>3255</v>
      </c>
      <c r="H109" s="301">
        <v>63530.39</v>
      </c>
      <c r="I109">
        <v>9790.75</v>
      </c>
      <c r="J109">
        <v>163930.81</v>
      </c>
      <c r="K109" s="301">
        <v>150000</v>
      </c>
      <c r="L109" s="301">
        <v>2343</v>
      </c>
      <c r="M109" s="301">
        <v>15020</v>
      </c>
      <c r="N109" s="301">
        <v>2343</v>
      </c>
      <c r="P109">
        <v>103000</v>
      </c>
      <c r="R109">
        <v>-502185.67</v>
      </c>
      <c r="S109">
        <v>961037.76</v>
      </c>
      <c r="T109" s="301">
        <v>1299693.56</v>
      </c>
      <c r="U109" s="301">
        <v>6000</v>
      </c>
      <c r="W109" s="301">
        <v>232256.5</v>
      </c>
      <c r="Y109">
        <v>328317.5</v>
      </c>
      <c r="AB109">
        <v>63646.37</v>
      </c>
      <c r="AC109">
        <v>16499.8</v>
      </c>
      <c r="AG109">
        <v>34706.400000000001</v>
      </c>
      <c r="AI109" s="244">
        <f t="shared" si="11"/>
        <v>1602769.3399999999</v>
      </c>
      <c r="AJ109" s="251">
        <f t="shared" si="12"/>
        <v>169706</v>
      </c>
      <c r="AK109" s="265">
        <f t="shared" si="13"/>
        <v>1433063.3399999999</v>
      </c>
      <c r="AL109" s="266">
        <f t="shared" si="14"/>
        <v>1537950.06</v>
      </c>
      <c r="AM109" s="266">
        <f t="shared" si="15"/>
        <v>443170.07</v>
      </c>
      <c r="AN109" s="246">
        <f t="shared" si="10"/>
        <v>1094779.99</v>
      </c>
    </row>
    <row r="110" spans="1:40" ht="14.4" thickBot="1" x14ac:dyDescent="0.3">
      <c r="A110" s="234" t="s">
        <v>309</v>
      </c>
      <c r="B110" s="234" t="s">
        <v>34</v>
      </c>
      <c r="C110" s="272">
        <v>2930</v>
      </c>
      <c r="D110" s="273" t="s">
        <v>899</v>
      </c>
      <c r="E110" t="s">
        <v>2690</v>
      </c>
      <c r="F110" s="301">
        <v>529829.82999999996</v>
      </c>
      <c r="G110" s="301">
        <v>13509</v>
      </c>
      <c r="H110" s="301">
        <v>197960.95999999999</v>
      </c>
      <c r="I110">
        <v>2</v>
      </c>
      <c r="J110">
        <v>332127.11</v>
      </c>
      <c r="K110" s="301">
        <v>0</v>
      </c>
      <c r="M110" s="301">
        <v>13830</v>
      </c>
      <c r="N110" s="301">
        <v>35.51</v>
      </c>
      <c r="P110">
        <v>559100</v>
      </c>
      <c r="R110">
        <v>-585143.88</v>
      </c>
      <c r="S110">
        <v>852668.5</v>
      </c>
      <c r="T110" s="301">
        <v>375171.69</v>
      </c>
      <c r="U110" s="301">
        <v>52560</v>
      </c>
      <c r="W110" s="301">
        <v>262300.5</v>
      </c>
      <c r="X110" s="301">
        <v>7026.64</v>
      </c>
      <c r="Y110">
        <v>324892.5</v>
      </c>
      <c r="AB110">
        <v>96300.76</v>
      </c>
      <c r="AC110">
        <v>11738.88</v>
      </c>
      <c r="AG110">
        <v>385</v>
      </c>
      <c r="AI110" s="244">
        <f t="shared" si="11"/>
        <v>741299.78999999992</v>
      </c>
      <c r="AJ110" s="251">
        <f t="shared" si="12"/>
        <v>13865.51</v>
      </c>
      <c r="AK110" s="265">
        <f t="shared" si="13"/>
        <v>727434.27999999991</v>
      </c>
      <c r="AL110" s="266">
        <f t="shared" si="14"/>
        <v>697058.83</v>
      </c>
      <c r="AM110" s="266">
        <f t="shared" si="15"/>
        <v>433317.14</v>
      </c>
      <c r="AN110" s="246">
        <f t="shared" si="10"/>
        <v>263741.68999999994</v>
      </c>
    </row>
    <row r="111" spans="1:40" ht="14.4" thickBot="1" x14ac:dyDescent="0.3">
      <c r="A111" s="234" t="s">
        <v>309</v>
      </c>
      <c r="B111" s="234" t="s">
        <v>34</v>
      </c>
      <c r="C111" s="272">
        <v>1981</v>
      </c>
      <c r="D111" s="273" t="s">
        <v>900</v>
      </c>
      <c r="E111" t="s">
        <v>2691</v>
      </c>
      <c r="F111" s="301">
        <v>717123.3</v>
      </c>
      <c r="G111" s="301">
        <v>128854.7</v>
      </c>
      <c r="H111" s="301">
        <v>133216.43</v>
      </c>
      <c r="I111">
        <v>500719.44</v>
      </c>
      <c r="J111">
        <v>122091.71</v>
      </c>
      <c r="K111" s="301">
        <v>0</v>
      </c>
      <c r="M111" s="301">
        <v>3130</v>
      </c>
      <c r="N111" s="301">
        <v>0</v>
      </c>
      <c r="P111">
        <v>253485</v>
      </c>
      <c r="R111">
        <v>-866672.61</v>
      </c>
      <c r="S111">
        <v>1993338.97</v>
      </c>
      <c r="T111" s="301">
        <v>467501.46</v>
      </c>
      <c r="W111" s="301">
        <v>279195</v>
      </c>
      <c r="X111" s="301">
        <v>8962.7199999999993</v>
      </c>
      <c r="Y111">
        <v>332873</v>
      </c>
      <c r="AB111">
        <v>69101.94</v>
      </c>
      <c r="AC111">
        <v>17322.82</v>
      </c>
      <c r="AG111">
        <v>87048.5</v>
      </c>
      <c r="AI111" s="244">
        <f t="shared" si="11"/>
        <v>979194.42999999993</v>
      </c>
      <c r="AJ111" s="251">
        <f t="shared" si="12"/>
        <v>3130</v>
      </c>
      <c r="AK111" s="265">
        <f t="shared" si="13"/>
        <v>976064.42999999993</v>
      </c>
      <c r="AL111" s="266">
        <f t="shared" si="14"/>
        <v>755659.17999999993</v>
      </c>
      <c r="AM111" s="266">
        <f t="shared" si="15"/>
        <v>506346.26</v>
      </c>
      <c r="AN111" s="246">
        <f t="shared" si="10"/>
        <v>249312.91999999993</v>
      </c>
    </row>
    <row r="112" spans="1:40" ht="14.4" thickBot="1" x14ac:dyDescent="0.3">
      <c r="A112" s="234" t="s">
        <v>309</v>
      </c>
      <c r="B112" s="234" t="s">
        <v>34</v>
      </c>
      <c r="C112" s="272">
        <v>1907</v>
      </c>
      <c r="D112" s="273" t="s">
        <v>901</v>
      </c>
      <c r="E112" t="s">
        <v>2692</v>
      </c>
      <c r="F112" s="301">
        <v>636542.54</v>
      </c>
      <c r="G112" s="301">
        <v>163565.82999999999</v>
      </c>
      <c r="H112" s="301">
        <v>194602.33</v>
      </c>
      <c r="I112">
        <v>5</v>
      </c>
      <c r="J112">
        <v>139104.70000000001</v>
      </c>
      <c r="K112" s="301">
        <v>0</v>
      </c>
      <c r="M112" s="301">
        <v>10580</v>
      </c>
      <c r="N112" s="301">
        <v>0</v>
      </c>
      <c r="P112">
        <v>196076</v>
      </c>
      <c r="R112">
        <v>-2636417.5099999998</v>
      </c>
      <c r="S112">
        <v>3276385.87</v>
      </c>
      <c r="T112" s="301">
        <v>492373.6</v>
      </c>
      <c r="W112" s="301">
        <v>206209.5</v>
      </c>
      <c r="X112" s="301">
        <v>1440</v>
      </c>
      <c r="Y112">
        <v>278320.5</v>
      </c>
      <c r="AB112">
        <v>45192.77</v>
      </c>
      <c r="AC112">
        <v>5492.66</v>
      </c>
      <c r="AG112">
        <v>7180.15</v>
      </c>
      <c r="AI112" s="244">
        <f t="shared" si="11"/>
        <v>994710.7</v>
      </c>
      <c r="AJ112" s="251">
        <f t="shared" si="12"/>
        <v>10580</v>
      </c>
      <c r="AK112" s="265">
        <f t="shared" si="13"/>
        <v>984130.7</v>
      </c>
      <c r="AL112" s="266">
        <f t="shared" si="14"/>
        <v>700023.1</v>
      </c>
      <c r="AM112" s="266">
        <f t="shared" si="15"/>
        <v>336186.08</v>
      </c>
      <c r="AN112" s="246">
        <f t="shared" si="10"/>
        <v>363837.01999999996</v>
      </c>
    </row>
    <row r="113" spans="1:40" ht="14.4" thickBot="1" x14ac:dyDescent="0.3">
      <c r="A113" s="234" t="s">
        <v>309</v>
      </c>
      <c r="B113" s="234" t="s">
        <v>34</v>
      </c>
      <c r="C113" s="272">
        <v>3127</v>
      </c>
      <c r="D113" s="273" t="s">
        <v>902</v>
      </c>
      <c r="E113" t="s">
        <v>2693</v>
      </c>
      <c r="F113" s="301">
        <v>371428.25</v>
      </c>
      <c r="G113" s="301">
        <v>6465.14</v>
      </c>
      <c r="H113" s="301">
        <v>342187.41</v>
      </c>
      <c r="I113">
        <v>584591.16</v>
      </c>
      <c r="J113">
        <v>535433.71</v>
      </c>
      <c r="K113" s="301">
        <v>0</v>
      </c>
      <c r="N113" s="301">
        <v>65.42</v>
      </c>
      <c r="P113">
        <v>170900</v>
      </c>
      <c r="R113">
        <v>-2165112.6</v>
      </c>
      <c r="S113">
        <v>3690825.96</v>
      </c>
      <c r="T113" s="301">
        <v>353784.19</v>
      </c>
      <c r="W113" s="301">
        <v>283759</v>
      </c>
      <c r="X113" s="301">
        <v>7498</v>
      </c>
      <c r="Y113">
        <v>340909</v>
      </c>
      <c r="AB113">
        <v>85190.5</v>
      </c>
      <c r="AC113">
        <v>58783.42</v>
      </c>
      <c r="AG113">
        <v>1389.64</v>
      </c>
      <c r="AI113" s="244">
        <f t="shared" si="11"/>
        <v>720080.8</v>
      </c>
      <c r="AJ113" s="251">
        <f t="shared" si="12"/>
        <v>65.42</v>
      </c>
      <c r="AK113" s="265">
        <f t="shared" si="13"/>
        <v>720015.38</v>
      </c>
      <c r="AL113" s="266">
        <f t="shared" si="14"/>
        <v>645041.18999999994</v>
      </c>
      <c r="AM113" s="266">
        <f t="shared" si="15"/>
        <v>486272.56</v>
      </c>
      <c r="AN113" s="246">
        <f t="shared" si="10"/>
        <v>158768.62999999995</v>
      </c>
    </row>
    <row r="114" spans="1:40" ht="14.4" thickBot="1" x14ac:dyDescent="0.3">
      <c r="A114" s="234" t="s">
        <v>309</v>
      </c>
      <c r="B114" s="234" t="s">
        <v>34</v>
      </c>
      <c r="C114" s="272">
        <v>2860</v>
      </c>
      <c r="D114" s="273" t="s">
        <v>903</v>
      </c>
      <c r="E114" t="s">
        <v>2694</v>
      </c>
      <c r="F114" s="301">
        <v>1001760.75</v>
      </c>
      <c r="G114" s="301">
        <v>18821.29</v>
      </c>
      <c r="H114" s="301">
        <v>255309.84</v>
      </c>
      <c r="I114">
        <v>126593.55</v>
      </c>
      <c r="J114">
        <v>252807.2</v>
      </c>
      <c r="K114" s="301">
        <v>0</v>
      </c>
      <c r="M114" s="301">
        <v>3590</v>
      </c>
      <c r="N114" s="301">
        <v>0</v>
      </c>
      <c r="P114">
        <v>135650</v>
      </c>
      <c r="R114">
        <v>-597954.56000000006</v>
      </c>
      <c r="S114">
        <v>1854865.59</v>
      </c>
      <c r="T114" s="301">
        <v>426990.68</v>
      </c>
      <c r="W114" s="301">
        <v>170289</v>
      </c>
      <c r="X114" s="301">
        <v>6103.92</v>
      </c>
      <c r="Y114">
        <v>243917</v>
      </c>
      <c r="AB114">
        <v>47606.9</v>
      </c>
      <c r="AC114">
        <v>13468.75</v>
      </c>
      <c r="AG114">
        <v>11483.25</v>
      </c>
      <c r="AI114" s="244">
        <f t="shared" si="11"/>
        <v>1275891.8800000001</v>
      </c>
      <c r="AJ114" s="251">
        <f t="shared" si="12"/>
        <v>3590</v>
      </c>
      <c r="AK114" s="265">
        <f t="shared" si="13"/>
        <v>1272301.8800000001</v>
      </c>
      <c r="AL114" s="266">
        <f t="shared" si="14"/>
        <v>603383.6</v>
      </c>
      <c r="AM114" s="266">
        <f t="shared" si="15"/>
        <v>316475.90000000002</v>
      </c>
      <c r="AN114" s="246">
        <f t="shared" si="10"/>
        <v>286907.69999999995</v>
      </c>
    </row>
    <row r="115" spans="1:40" ht="14.4" thickBot="1" x14ac:dyDescent="0.3">
      <c r="A115" s="234" t="s">
        <v>309</v>
      </c>
      <c r="B115" s="234" t="s">
        <v>34</v>
      </c>
      <c r="C115" s="272">
        <v>3321</v>
      </c>
      <c r="D115" s="273" t="s">
        <v>904</v>
      </c>
      <c r="E115" t="s">
        <v>2695</v>
      </c>
      <c r="F115" s="301">
        <v>753221.92</v>
      </c>
      <c r="G115" s="301">
        <v>50193.5</v>
      </c>
      <c r="H115" s="301">
        <v>435026.22</v>
      </c>
      <c r="I115">
        <v>186916.46</v>
      </c>
      <c r="J115">
        <v>763865</v>
      </c>
      <c r="K115" s="301">
        <v>0</v>
      </c>
      <c r="M115" s="301">
        <v>5000</v>
      </c>
      <c r="N115" s="301">
        <v>37.380000000000003</v>
      </c>
      <c r="P115">
        <v>234674.8</v>
      </c>
      <c r="R115">
        <v>-98451.37</v>
      </c>
      <c r="S115">
        <v>1808375.97</v>
      </c>
      <c r="T115" s="301">
        <v>432152.37</v>
      </c>
      <c r="W115" s="301">
        <v>259665</v>
      </c>
      <c r="X115" s="301">
        <v>4145.5200000000004</v>
      </c>
      <c r="Y115">
        <v>333489</v>
      </c>
      <c r="AB115">
        <v>41212.75</v>
      </c>
      <c r="AC115">
        <v>41163.919999999998</v>
      </c>
      <c r="AG115">
        <v>2102.1999999999998</v>
      </c>
      <c r="AI115" s="244">
        <f t="shared" si="11"/>
        <v>1238441.6400000001</v>
      </c>
      <c r="AJ115" s="251">
        <f t="shared" si="12"/>
        <v>5037.38</v>
      </c>
      <c r="AK115" s="265">
        <f t="shared" si="13"/>
        <v>1233404.2600000002</v>
      </c>
      <c r="AL115" s="266">
        <f t="shared" si="14"/>
        <v>695962.89</v>
      </c>
      <c r="AM115" s="266">
        <f t="shared" si="15"/>
        <v>417967.87</v>
      </c>
      <c r="AN115" s="246">
        <f t="shared" si="10"/>
        <v>277995.02</v>
      </c>
    </row>
    <row r="116" spans="1:40" ht="14.4" thickBot="1" x14ac:dyDescent="0.3">
      <c r="A116" s="234" t="s">
        <v>309</v>
      </c>
      <c r="B116" s="234" t="s">
        <v>34</v>
      </c>
      <c r="C116" s="272">
        <v>3558</v>
      </c>
      <c r="D116" s="273" t="s">
        <v>905</v>
      </c>
      <c r="E116" t="s">
        <v>2696</v>
      </c>
      <c r="F116" s="301">
        <v>1223783.45</v>
      </c>
      <c r="G116" s="301">
        <v>24950.42</v>
      </c>
      <c r="H116" s="301">
        <v>373589.34</v>
      </c>
      <c r="I116">
        <v>291687.53000000003</v>
      </c>
      <c r="J116">
        <v>399622.21</v>
      </c>
      <c r="K116" s="301">
        <v>0</v>
      </c>
      <c r="L116" s="301">
        <v>882</v>
      </c>
      <c r="M116" s="301">
        <v>22890</v>
      </c>
      <c r="N116" s="301">
        <v>882</v>
      </c>
      <c r="P116">
        <v>362958.5</v>
      </c>
      <c r="R116">
        <v>-686215.77</v>
      </c>
      <c r="S116">
        <v>2329931.42</v>
      </c>
      <c r="T116" s="301">
        <v>469201.85</v>
      </c>
      <c r="W116" s="301">
        <v>249434.5</v>
      </c>
      <c r="X116" s="301">
        <v>7475.36</v>
      </c>
      <c r="Y116">
        <v>321758.5</v>
      </c>
      <c r="AB116">
        <v>40779.42</v>
      </c>
      <c r="AC116">
        <v>40064.660000000003</v>
      </c>
      <c r="AG116">
        <v>11250</v>
      </c>
      <c r="AI116" s="244">
        <f t="shared" si="11"/>
        <v>1622323.21</v>
      </c>
      <c r="AJ116" s="251">
        <f t="shared" si="12"/>
        <v>24654</v>
      </c>
      <c r="AK116" s="265">
        <f t="shared" si="13"/>
        <v>1597669.21</v>
      </c>
      <c r="AL116" s="266">
        <f t="shared" si="14"/>
        <v>726111.71</v>
      </c>
      <c r="AM116" s="266">
        <f t="shared" si="15"/>
        <v>413852.57999999996</v>
      </c>
      <c r="AN116" s="246">
        <f t="shared" si="10"/>
        <v>312259.13</v>
      </c>
    </row>
    <row r="117" spans="1:40" ht="14.4" thickBot="1" x14ac:dyDescent="0.3">
      <c r="A117" s="234" t="s">
        <v>309</v>
      </c>
      <c r="B117" s="234" t="s">
        <v>34</v>
      </c>
      <c r="C117" s="272">
        <v>1774</v>
      </c>
      <c r="D117" s="273" t="s">
        <v>906</v>
      </c>
      <c r="E117" t="s">
        <v>2697</v>
      </c>
      <c r="F117" s="301">
        <v>490124.46</v>
      </c>
      <c r="G117" s="301">
        <v>16213.45</v>
      </c>
      <c r="H117" s="301">
        <v>41957.01</v>
      </c>
      <c r="I117">
        <v>1246573.76</v>
      </c>
      <c r="J117">
        <v>338089.18</v>
      </c>
      <c r="K117" s="301">
        <v>100000</v>
      </c>
      <c r="M117" s="301">
        <v>18420</v>
      </c>
      <c r="N117" s="301">
        <v>186.92</v>
      </c>
      <c r="P117">
        <v>83400</v>
      </c>
      <c r="R117">
        <v>699027.44</v>
      </c>
      <c r="S117">
        <v>857017.52</v>
      </c>
      <c r="T117" s="301">
        <v>392649.41</v>
      </c>
      <c r="W117" s="301">
        <v>198933</v>
      </c>
      <c r="X117" s="301">
        <v>206119.6</v>
      </c>
      <c r="Y117">
        <v>280251</v>
      </c>
      <c r="AB117">
        <v>74733.58</v>
      </c>
      <c r="AC117">
        <v>34361.839999999997</v>
      </c>
      <c r="AG117">
        <v>5549.61</v>
      </c>
      <c r="AI117" s="244">
        <f t="shared" si="11"/>
        <v>548294.92000000004</v>
      </c>
      <c r="AJ117" s="251">
        <f t="shared" si="12"/>
        <v>118606.92</v>
      </c>
      <c r="AK117" s="265">
        <f t="shared" si="13"/>
        <v>429688.00000000006</v>
      </c>
      <c r="AL117" s="266">
        <f t="shared" si="14"/>
        <v>797702.00999999989</v>
      </c>
      <c r="AM117" s="266">
        <f t="shared" si="15"/>
        <v>394896.03</v>
      </c>
      <c r="AN117" s="246">
        <f t="shared" si="10"/>
        <v>402805.97999999986</v>
      </c>
    </row>
    <row r="118" spans="1:40" ht="14.4" thickBot="1" x14ac:dyDescent="0.3">
      <c r="A118" s="234" t="s">
        <v>309</v>
      </c>
      <c r="B118" s="234" t="s">
        <v>34</v>
      </c>
      <c r="C118" s="272">
        <v>1942</v>
      </c>
      <c r="D118" s="273" t="s">
        <v>907</v>
      </c>
      <c r="E118" t="s">
        <v>2791</v>
      </c>
      <c r="F118" s="301">
        <v>738950.1</v>
      </c>
      <c r="G118" s="301">
        <v>2006.53</v>
      </c>
      <c r="H118" s="301">
        <v>179032.32000000001</v>
      </c>
      <c r="I118">
        <v>2328669.91</v>
      </c>
      <c r="J118">
        <v>90317.8</v>
      </c>
      <c r="K118" s="301">
        <v>137920</v>
      </c>
      <c r="L118" s="301">
        <v>643</v>
      </c>
      <c r="N118" s="301">
        <v>643</v>
      </c>
      <c r="P118">
        <v>123080</v>
      </c>
      <c r="R118">
        <v>-132212.34</v>
      </c>
      <c r="S118">
        <v>2768353.45</v>
      </c>
      <c r="T118" s="301">
        <v>588646.65</v>
      </c>
      <c r="W118" s="301">
        <v>120918</v>
      </c>
      <c r="Y118">
        <v>173597</v>
      </c>
      <c r="AB118">
        <v>38045.54</v>
      </c>
      <c r="AC118">
        <v>30043.81</v>
      </c>
      <c r="AG118">
        <v>2839.37</v>
      </c>
      <c r="AI118" s="244">
        <f t="shared" si="11"/>
        <v>919988.95</v>
      </c>
      <c r="AJ118" s="251">
        <f t="shared" si="12"/>
        <v>139206</v>
      </c>
      <c r="AK118" s="265">
        <f t="shared" si="13"/>
        <v>780782.95</v>
      </c>
      <c r="AL118" s="266">
        <f t="shared" si="14"/>
        <v>709564.65</v>
      </c>
      <c r="AM118" s="266">
        <f t="shared" si="15"/>
        <v>244525.72</v>
      </c>
      <c r="AN118" s="246">
        <f t="shared" si="10"/>
        <v>465038.93000000005</v>
      </c>
    </row>
    <row r="119" spans="1:40" ht="14.4" thickBot="1" x14ac:dyDescent="0.3">
      <c r="A119" s="234" t="s">
        <v>309</v>
      </c>
      <c r="B119" s="234" t="s">
        <v>34</v>
      </c>
      <c r="C119" s="272">
        <v>2702</v>
      </c>
      <c r="D119" s="273" t="s">
        <v>908</v>
      </c>
      <c r="E119" t="s">
        <v>2792</v>
      </c>
      <c r="F119" s="301">
        <v>853415.45</v>
      </c>
      <c r="G119" s="301">
        <v>39406.239999999998</v>
      </c>
      <c r="H119" s="301">
        <v>21882.16</v>
      </c>
      <c r="I119">
        <v>282606.01</v>
      </c>
      <c r="J119">
        <v>82036.009999999995</v>
      </c>
      <c r="K119" s="301">
        <v>0</v>
      </c>
      <c r="M119" s="301">
        <v>5120</v>
      </c>
      <c r="N119" s="301">
        <v>793.34</v>
      </c>
      <c r="R119">
        <v>-2362750.41</v>
      </c>
      <c r="S119">
        <v>3313708.59</v>
      </c>
      <c r="T119" s="301">
        <v>476790.92</v>
      </c>
      <c r="W119" s="301">
        <v>416727.5</v>
      </c>
      <c r="X119" s="301">
        <v>5011.92</v>
      </c>
      <c r="Y119">
        <v>473407.5</v>
      </c>
      <c r="AB119">
        <v>56017.67</v>
      </c>
      <c r="AC119">
        <v>16027.72</v>
      </c>
      <c r="AG119">
        <v>5683.1</v>
      </c>
      <c r="AI119" s="244">
        <f t="shared" si="11"/>
        <v>914703.85</v>
      </c>
      <c r="AJ119" s="251">
        <f t="shared" si="12"/>
        <v>5913.34</v>
      </c>
      <c r="AK119" s="265">
        <f t="shared" si="13"/>
        <v>908790.51</v>
      </c>
      <c r="AL119" s="266">
        <f t="shared" si="14"/>
        <v>898530.34</v>
      </c>
      <c r="AM119" s="266">
        <f t="shared" si="15"/>
        <v>551135.99</v>
      </c>
      <c r="AN119" s="246">
        <f t="shared" si="10"/>
        <v>347394.35</v>
      </c>
    </row>
    <row r="120" spans="1:40" ht="14.4" thickBot="1" x14ac:dyDescent="0.3">
      <c r="A120" s="234" t="s">
        <v>309</v>
      </c>
      <c r="B120" s="234" t="s">
        <v>34</v>
      </c>
      <c r="C120" s="272">
        <v>2772</v>
      </c>
      <c r="D120" s="273" t="s">
        <v>909</v>
      </c>
      <c r="E120" t="s">
        <v>2799</v>
      </c>
      <c r="F120" s="301">
        <v>373058.6</v>
      </c>
      <c r="G120" s="301">
        <v>49934</v>
      </c>
      <c r="H120" s="301">
        <v>74462.009999999995</v>
      </c>
      <c r="I120">
        <v>2037208.98</v>
      </c>
      <c r="J120">
        <v>749578.59</v>
      </c>
      <c r="R120">
        <v>547860.67000000004</v>
      </c>
      <c r="S120">
        <v>2454994.11</v>
      </c>
      <c r="T120" s="301">
        <v>510531.68</v>
      </c>
      <c r="W120" s="301">
        <v>215523.20000000001</v>
      </c>
      <c r="Y120">
        <v>261771.2</v>
      </c>
      <c r="AB120">
        <v>82991.11</v>
      </c>
      <c r="AC120">
        <v>70347.64</v>
      </c>
      <c r="AG120">
        <v>2455</v>
      </c>
      <c r="AI120" s="244">
        <f t="shared" si="11"/>
        <v>497454.61</v>
      </c>
      <c r="AJ120" s="251">
        <f t="shared" si="12"/>
        <v>0</v>
      </c>
      <c r="AK120" s="265">
        <f t="shared" si="13"/>
        <v>497454.61</v>
      </c>
      <c r="AL120" s="266">
        <f t="shared" si="14"/>
        <v>726054.88</v>
      </c>
      <c r="AM120" s="266">
        <f t="shared" si="15"/>
        <v>417564.95</v>
      </c>
      <c r="AN120" s="246">
        <f t="shared" si="10"/>
        <v>308489.93</v>
      </c>
    </row>
    <row r="121" spans="1:40" ht="14.4" thickBot="1" x14ac:dyDescent="0.3">
      <c r="A121" s="234" t="s">
        <v>25</v>
      </c>
      <c r="B121" s="234" t="s">
        <v>26</v>
      </c>
      <c r="C121" s="272">
        <v>6140</v>
      </c>
      <c r="D121" s="273" t="s">
        <v>910</v>
      </c>
      <c r="E121" t="s">
        <v>2698</v>
      </c>
      <c r="F121" s="301">
        <v>211925.95</v>
      </c>
      <c r="G121" s="301">
        <v>0</v>
      </c>
      <c r="H121" s="301">
        <v>172563</v>
      </c>
      <c r="I121">
        <v>1000876.65</v>
      </c>
      <c r="J121">
        <v>278741.11</v>
      </c>
      <c r="K121" s="301">
        <v>0</v>
      </c>
      <c r="N121" s="301">
        <v>0</v>
      </c>
      <c r="Q121">
        <v>201641.54</v>
      </c>
      <c r="S121">
        <v>1454124.22</v>
      </c>
      <c r="T121" s="301">
        <v>260675</v>
      </c>
      <c r="W121" s="301">
        <v>133801.5</v>
      </c>
      <c r="X121" s="301">
        <v>19400</v>
      </c>
      <c r="Y121">
        <v>233732.5</v>
      </c>
      <c r="AB121">
        <v>79486.64</v>
      </c>
      <c r="AC121">
        <v>46563.34</v>
      </c>
      <c r="AG121">
        <v>21970</v>
      </c>
      <c r="AI121" s="244">
        <f t="shared" si="11"/>
        <v>384488.95</v>
      </c>
      <c r="AJ121" s="251">
        <f t="shared" si="12"/>
        <v>0</v>
      </c>
      <c r="AK121" s="265">
        <f t="shared" si="13"/>
        <v>384488.95</v>
      </c>
      <c r="AL121" s="266">
        <f t="shared" si="14"/>
        <v>413876.5</v>
      </c>
      <c r="AM121" s="266">
        <f t="shared" si="15"/>
        <v>381752.48</v>
      </c>
      <c r="AN121" s="246">
        <f t="shared" si="10"/>
        <v>32124.020000000019</v>
      </c>
    </row>
    <row r="122" spans="1:40" ht="14.4" thickBot="1" x14ac:dyDescent="0.3">
      <c r="A122" s="234" t="s">
        <v>25</v>
      </c>
      <c r="B122" s="234" t="s">
        <v>26</v>
      </c>
      <c r="C122" s="272">
        <v>5316</v>
      </c>
      <c r="D122" s="273" t="s">
        <v>911</v>
      </c>
      <c r="E122" t="s">
        <v>2699</v>
      </c>
      <c r="F122" s="301">
        <v>518367.92</v>
      </c>
      <c r="G122" s="301">
        <v>0</v>
      </c>
      <c r="H122" s="301">
        <v>24375.56</v>
      </c>
      <c r="I122">
        <v>81963.03</v>
      </c>
      <c r="J122">
        <v>133359.94</v>
      </c>
      <c r="K122" s="301">
        <v>8000</v>
      </c>
      <c r="N122" s="301">
        <v>0</v>
      </c>
      <c r="Q122">
        <v>344369.91999999998</v>
      </c>
      <c r="R122">
        <v>-4717709.96</v>
      </c>
      <c r="S122">
        <v>5145573.0199999996</v>
      </c>
      <c r="T122" s="301">
        <v>177078.5</v>
      </c>
      <c r="W122" s="301">
        <v>381312</v>
      </c>
      <c r="X122" s="301">
        <v>15200</v>
      </c>
      <c r="Y122">
        <v>482398</v>
      </c>
      <c r="AB122">
        <v>57485.99</v>
      </c>
      <c r="AC122">
        <v>13027.7</v>
      </c>
      <c r="AG122">
        <v>5374.5</v>
      </c>
      <c r="AI122" s="244">
        <f t="shared" si="11"/>
        <v>542743.48</v>
      </c>
      <c r="AJ122" s="251">
        <f t="shared" si="12"/>
        <v>8000</v>
      </c>
      <c r="AK122" s="265">
        <f t="shared" si="13"/>
        <v>534743.48</v>
      </c>
      <c r="AL122" s="266">
        <f t="shared" si="14"/>
        <v>573590.5</v>
      </c>
      <c r="AM122" s="266">
        <f t="shared" si="15"/>
        <v>558286.18999999994</v>
      </c>
      <c r="AN122" s="246">
        <f t="shared" si="10"/>
        <v>15304.310000000056</v>
      </c>
    </row>
    <row r="123" spans="1:40" ht="14.4" thickBot="1" x14ac:dyDescent="0.3">
      <c r="A123" s="234" t="s">
        <v>25</v>
      </c>
      <c r="B123" s="234" t="s">
        <v>26</v>
      </c>
      <c r="C123" s="272">
        <v>1456</v>
      </c>
      <c r="D123" s="273" t="s">
        <v>912</v>
      </c>
      <c r="E123" t="s">
        <v>2700</v>
      </c>
      <c r="F123" s="301">
        <v>264816.18</v>
      </c>
      <c r="G123" s="301">
        <v>0</v>
      </c>
      <c r="H123" s="301">
        <v>100770.92</v>
      </c>
      <c r="I123">
        <v>1</v>
      </c>
      <c r="J123">
        <v>-134008.32000000001</v>
      </c>
      <c r="N123" s="301">
        <v>0</v>
      </c>
      <c r="Q123">
        <v>2649119.54</v>
      </c>
      <c r="R123">
        <v>-5153797.42</v>
      </c>
      <c r="S123">
        <v>2682356.15</v>
      </c>
      <c r="T123" s="301">
        <v>125024</v>
      </c>
      <c r="W123" s="301">
        <v>37460</v>
      </c>
      <c r="X123" s="301">
        <v>8800</v>
      </c>
      <c r="Y123">
        <v>79404</v>
      </c>
      <c r="AB123">
        <v>47090</v>
      </c>
      <c r="AC123">
        <v>833.32</v>
      </c>
      <c r="AI123" s="244">
        <f t="shared" si="11"/>
        <v>365587.1</v>
      </c>
      <c r="AJ123" s="251">
        <f t="shared" si="12"/>
        <v>0</v>
      </c>
      <c r="AK123" s="265">
        <f t="shared" si="13"/>
        <v>365587.1</v>
      </c>
      <c r="AL123" s="266">
        <f t="shared" si="14"/>
        <v>171284</v>
      </c>
      <c r="AM123" s="266">
        <f t="shared" si="15"/>
        <v>127327.32</v>
      </c>
      <c r="AN123" s="246">
        <f t="shared" si="10"/>
        <v>43956.679999999993</v>
      </c>
    </row>
    <row r="124" spans="1:40" ht="14.4" thickBot="1" x14ac:dyDescent="0.3">
      <c r="A124" s="234" t="s">
        <v>25</v>
      </c>
      <c r="B124" s="234" t="s">
        <v>26</v>
      </c>
      <c r="C124" s="272">
        <v>2839</v>
      </c>
      <c r="D124" s="273" t="s">
        <v>913</v>
      </c>
      <c r="E124" t="s">
        <v>2701</v>
      </c>
      <c r="F124" s="301">
        <v>525208.61</v>
      </c>
      <c r="G124" s="301">
        <v>0</v>
      </c>
      <c r="H124" s="301">
        <v>24755</v>
      </c>
      <c r="I124">
        <v>6643.02</v>
      </c>
      <c r="J124">
        <v>27692.57</v>
      </c>
      <c r="K124" s="301">
        <v>0</v>
      </c>
      <c r="N124" s="301">
        <v>82.4</v>
      </c>
      <c r="P124">
        <v>80000</v>
      </c>
      <c r="Q124">
        <v>102744.59</v>
      </c>
      <c r="R124">
        <v>-1873194.25</v>
      </c>
      <c r="S124">
        <v>2132666.9300000002</v>
      </c>
      <c r="T124" s="301">
        <v>203109</v>
      </c>
      <c r="W124" s="301">
        <v>201320</v>
      </c>
      <c r="X124" s="301">
        <v>11600</v>
      </c>
      <c r="Y124">
        <v>257648</v>
      </c>
      <c r="AB124">
        <v>43517.99</v>
      </c>
      <c r="AC124">
        <v>9741.8799999999992</v>
      </c>
      <c r="AG124">
        <v>2300</v>
      </c>
      <c r="AI124" s="244">
        <f t="shared" si="11"/>
        <v>549963.61</v>
      </c>
      <c r="AJ124" s="251">
        <f t="shared" si="12"/>
        <v>82.4</v>
      </c>
      <c r="AK124" s="265">
        <f t="shared" si="13"/>
        <v>549881.21</v>
      </c>
      <c r="AL124" s="266">
        <f t="shared" si="14"/>
        <v>416029</v>
      </c>
      <c r="AM124" s="266">
        <f t="shared" si="15"/>
        <v>313207.87</v>
      </c>
      <c r="AN124" s="246">
        <f t="shared" si="10"/>
        <v>102821.13</v>
      </c>
    </row>
    <row r="125" spans="1:40" ht="14.4" thickBot="1" x14ac:dyDescent="0.3">
      <c r="A125" s="234" t="s">
        <v>25</v>
      </c>
      <c r="B125" s="234" t="s">
        <v>26</v>
      </c>
      <c r="C125" s="272">
        <v>4801</v>
      </c>
      <c r="D125" s="273" t="s">
        <v>914</v>
      </c>
      <c r="E125" t="s">
        <v>2702</v>
      </c>
      <c r="F125" s="301">
        <v>875952.67</v>
      </c>
      <c r="G125" s="301">
        <v>0</v>
      </c>
      <c r="H125" s="301">
        <v>110505.71</v>
      </c>
      <c r="I125">
        <v>859829.87</v>
      </c>
      <c r="J125">
        <v>72571.06</v>
      </c>
      <c r="K125" s="301">
        <v>0</v>
      </c>
      <c r="N125" s="301">
        <v>0</v>
      </c>
      <c r="R125">
        <v>-940100.83</v>
      </c>
      <c r="S125">
        <v>2748053.22</v>
      </c>
      <c r="T125" s="301">
        <v>331378.55</v>
      </c>
      <c r="W125" s="301">
        <v>340595.5</v>
      </c>
      <c r="X125" s="301">
        <v>16400</v>
      </c>
      <c r="Y125">
        <v>409033.5</v>
      </c>
      <c r="AB125">
        <v>103516.62</v>
      </c>
      <c r="AC125">
        <v>16772.32</v>
      </c>
      <c r="AG125">
        <v>31275.15</v>
      </c>
      <c r="AI125" s="244">
        <f t="shared" si="11"/>
        <v>986458.38</v>
      </c>
      <c r="AJ125" s="251">
        <f t="shared" si="12"/>
        <v>0</v>
      </c>
      <c r="AK125" s="265">
        <f t="shared" si="13"/>
        <v>986458.38</v>
      </c>
      <c r="AL125" s="266">
        <f t="shared" si="14"/>
        <v>688374.05</v>
      </c>
      <c r="AM125" s="266">
        <f t="shared" si="15"/>
        <v>560597.59</v>
      </c>
      <c r="AN125" s="246">
        <f t="shared" si="10"/>
        <v>127776.46000000008</v>
      </c>
    </row>
    <row r="126" spans="1:40" ht="14.4" thickBot="1" x14ac:dyDescent="0.3">
      <c r="A126" s="234" t="s">
        <v>25</v>
      </c>
      <c r="B126" s="234" t="s">
        <v>26</v>
      </c>
      <c r="C126" s="272">
        <v>3761</v>
      </c>
      <c r="D126" s="273" t="s">
        <v>915</v>
      </c>
      <c r="E126" t="s">
        <v>2703</v>
      </c>
      <c r="F126" s="301">
        <v>1095207.55</v>
      </c>
      <c r="G126" s="301">
        <v>0</v>
      </c>
      <c r="H126" s="301">
        <v>120982.77</v>
      </c>
      <c r="I126">
        <v>276836.88</v>
      </c>
      <c r="J126">
        <v>461763.46</v>
      </c>
      <c r="K126" s="301">
        <v>0</v>
      </c>
      <c r="N126" s="301">
        <v>5000</v>
      </c>
      <c r="Q126">
        <v>596494.93999999994</v>
      </c>
      <c r="R126">
        <v>-1335662.26</v>
      </c>
      <c r="S126">
        <v>2407634.36</v>
      </c>
      <c r="T126" s="301">
        <v>223418.54</v>
      </c>
      <c r="W126" s="301">
        <v>238462</v>
      </c>
      <c r="X126" s="301">
        <v>11200</v>
      </c>
      <c r="Y126">
        <v>261770</v>
      </c>
      <c r="AB126">
        <v>47192.28</v>
      </c>
      <c r="AC126">
        <v>9702.14</v>
      </c>
      <c r="AG126">
        <v>1642.5</v>
      </c>
      <c r="AI126" s="244">
        <f t="shared" si="11"/>
        <v>1216190.32</v>
      </c>
      <c r="AJ126" s="251">
        <f t="shared" si="12"/>
        <v>5000</v>
      </c>
      <c r="AK126" s="265">
        <f t="shared" si="13"/>
        <v>1211190.32</v>
      </c>
      <c r="AL126" s="266">
        <f t="shared" si="14"/>
        <v>473080.54000000004</v>
      </c>
      <c r="AM126" s="266">
        <f t="shared" si="15"/>
        <v>320306.92000000004</v>
      </c>
      <c r="AN126" s="246">
        <f t="shared" si="10"/>
        <v>152773.62</v>
      </c>
    </row>
    <row r="127" spans="1:40" ht="14.4" thickBot="1" x14ac:dyDescent="0.3">
      <c r="A127" s="234" t="s">
        <v>25</v>
      </c>
      <c r="B127" s="234" t="s">
        <v>26</v>
      </c>
      <c r="C127" s="272">
        <v>4191</v>
      </c>
      <c r="D127" s="273" t="s">
        <v>916</v>
      </c>
      <c r="E127" t="s">
        <v>2704</v>
      </c>
      <c r="F127" s="301">
        <v>312859.63</v>
      </c>
      <c r="G127" s="301">
        <v>0</v>
      </c>
      <c r="H127" s="301">
        <v>67592.52</v>
      </c>
      <c r="I127">
        <v>2186145.09</v>
      </c>
      <c r="J127">
        <v>85269.14</v>
      </c>
      <c r="K127" s="301">
        <v>9765</v>
      </c>
      <c r="N127" s="301">
        <v>-986.41</v>
      </c>
      <c r="R127">
        <v>-979547.78</v>
      </c>
      <c r="S127">
        <v>3580405.02</v>
      </c>
      <c r="T127" s="301">
        <v>171415</v>
      </c>
      <c r="W127" s="301">
        <v>314209</v>
      </c>
      <c r="X127" s="301">
        <v>11200</v>
      </c>
      <c r="Y127">
        <v>414007</v>
      </c>
      <c r="AB127">
        <v>41303.629999999997</v>
      </c>
      <c r="AC127">
        <v>13448.82</v>
      </c>
      <c r="AG127">
        <v>1224</v>
      </c>
      <c r="AI127" s="244">
        <f t="shared" si="11"/>
        <v>380452.15</v>
      </c>
      <c r="AJ127" s="251">
        <f t="shared" si="12"/>
        <v>8778.59</v>
      </c>
      <c r="AK127" s="265">
        <f t="shared" si="13"/>
        <v>371673.56</v>
      </c>
      <c r="AL127" s="266">
        <f t="shared" si="14"/>
        <v>496824</v>
      </c>
      <c r="AM127" s="266">
        <f t="shared" si="15"/>
        <v>469983.45</v>
      </c>
      <c r="AN127" s="246">
        <f t="shared" si="10"/>
        <v>26840.549999999988</v>
      </c>
    </row>
    <row r="128" spans="1:40" ht="14.4" thickBot="1" x14ac:dyDescent="0.3">
      <c r="A128" s="234" t="s">
        <v>25</v>
      </c>
      <c r="B128" s="234" t="s">
        <v>26</v>
      </c>
      <c r="C128" s="272">
        <v>1988</v>
      </c>
      <c r="D128" s="273" t="s">
        <v>917</v>
      </c>
      <c r="E128" t="s">
        <v>2705</v>
      </c>
      <c r="F128" s="301">
        <v>1097895.48</v>
      </c>
      <c r="G128" s="301">
        <v>-2340</v>
      </c>
      <c r="H128" s="301">
        <v>101926.86</v>
      </c>
      <c r="I128">
        <v>251080.08</v>
      </c>
      <c r="J128">
        <v>46326.52</v>
      </c>
      <c r="N128" s="301">
        <v>216700</v>
      </c>
      <c r="Q128">
        <v>1388545.52</v>
      </c>
      <c r="R128">
        <v>-2413945.5</v>
      </c>
      <c r="S128">
        <v>2242898.44</v>
      </c>
      <c r="T128" s="301">
        <v>175487</v>
      </c>
      <c r="W128" s="301">
        <v>202180</v>
      </c>
      <c r="X128" s="301">
        <v>9200</v>
      </c>
      <c r="Y128">
        <v>224463</v>
      </c>
      <c r="Z128">
        <v>12800</v>
      </c>
      <c r="AB128">
        <v>56631.519999999997</v>
      </c>
      <c r="AC128">
        <v>15782</v>
      </c>
      <c r="AI128" s="244">
        <f t="shared" si="11"/>
        <v>1197482.3400000001</v>
      </c>
      <c r="AJ128" s="251">
        <f t="shared" si="12"/>
        <v>216700</v>
      </c>
      <c r="AK128" s="265">
        <f t="shared" si="13"/>
        <v>980782.34000000008</v>
      </c>
      <c r="AL128" s="266">
        <f t="shared" si="14"/>
        <v>386867</v>
      </c>
      <c r="AM128" s="266">
        <f t="shared" si="15"/>
        <v>309676.52</v>
      </c>
      <c r="AN128" s="246">
        <f t="shared" si="10"/>
        <v>77190.479999999981</v>
      </c>
    </row>
    <row r="129" spans="1:40" ht="14.4" thickBot="1" x14ac:dyDescent="0.3">
      <c r="A129" s="234" t="s">
        <v>25</v>
      </c>
      <c r="B129" s="234" t="s">
        <v>26</v>
      </c>
      <c r="C129" s="272">
        <v>2809</v>
      </c>
      <c r="D129" s="273" t="s">
        <v>918</v>
      </c>
      <c r="E129" t="s">
        <v>2793</v>
      </c>
      <c r="F129" s="301">
        <v>460362.74</v>
      </c>
      <c r="G129" s="301">
        <v>0</v>
      </c>
      <c r="H129" s="301">
        <v>98315.37</v>
      </c>
      <c r="I129">
        <v>115545</v>
      </c>
      <c r="J129">
        <v>602631.22</v>
      </c>
      <c r="N129" s="301">
        <v>7838</v>
      </c>
      <c r="Q129">
        <v>-4189079.08</v>
      </c>
      <c r="R129">
        <v>1483739.32</v>
      </c>
      <c r="S129">
        <v>3888577.01</v>
      </c>
      <c r="T129" s="301">
        <v>202526.5</v>
      </c>
      <c r="W129" s="301">
        <v>234114.8</v>
      </c>
      <c r="Y129">
        <v>251432.8</v>
      </c>
      <c r="AB129">
        <v>66339.42</v>
      </c>
      <c r="AC129">
        <v>7650</v>
      </c>
      <c r="AI129" s="244">
        <f t="shared" si="11"/>
        <v>558678.11</v>
      </c>
      <c r="AJ129" s="251">
        <f t="shared" si="12"/>
        <v>7838</v>
      </c>
      <c r="AK129" s="265">
        <f t="shared" si="13"/>
        <v>550840.11</v>
      </c>
      <c r="AL129" s="266">
        <f t="shared" si="14"/>
        <v>436641.3</v>
      </c>
      <c r="AM129" s="266">
        <f t="shared" si="15"/>
        <v>325422.21999999997</v>
      </c>
      <c r="AN129" s="246">
        <f t="shared" si="10"/>
        <v>111219.08000000002</v>
      </c>
    </row>
    <row r="130" spans="1:40" ht="14.4" thickBot="1" x14ac:dyDescent="0.3">
      <c r="A130" s="234" t="s">
        <v>25</v>
      </c>
      <c r="B130" s="234" t="s">
        <v>26</v>
      </c>
      <c r="C130" s="272">
        <v>2809</v>
      </c>
      <c r="D130" s="273" t="s">
        <v>919</v>
      </c>
      <c r="E130" t="s">
        <v>2794</v>
      </c>
      <c r="F130" s="301">
        <v>135415.87</v>
      </c>
      <c r="G130" s="301">
        <v>0</v>
      </c>
      <c r="H130" s="301">
        <v>35630.78</v>
      </c>
      <c r="I130">
        <v>3340735.55</v>
      </c>
      <c r="J130">
        <v>233880.52</v>
      </c>
      <c r="N130" s="301">
        <v>52533</v>
      </c>
      <c r="Q130">
        <v>-3565905.4</v>
      </c>
      <c r="R130">
        <v>1248941.1399999999</v>
      </c>
      <c r="S130">
        <v>6097995.7300000004</v>
      </c>
      <c r="T130" s="301">
        <v>154424.89000000001</v>
      </c>
      <c r="W130" s="301">
        <v>175429.6</v>
      </c>
      <c r="X130" s="301">
        <v>6000</v>
      </c>
      <c r="Y130">
        <v>211829.6</v>
      </c>
      <c r="AB130">
        <v>61862.720000000001</v>
      </c>
      <c r="AC130">
        <v>39500.9</v>
      </c>
      <c r="AG130">
        <v>1396.04</v>
      </c>
      <c r="AI130" s="244">
        <f t="shared" si="11"/>
        <v>171046.65</v>
      </c>
      <c r="AJ130" s="251">
        <f t="shared" si="12"/>
        <v>52533</v>
      </c>
      <c r="AK130" s="265">
        <f t="shared" si="13"/>
        <v>118513.65</v>
      </c>
      <c r="AL130" s="266">
        <f t="shared" si="14"/>
        <v>335854.49</v>
      </c>
      <c r="AM130" s="266">
        <f t="shared" si="15"/>
        <v>314589.26</v>
      </c>
      <c r="AN130" s="246">
        <f t="shared" si="10"/>
        <v>21265.229999999981</v>
      </c>
    </row>
    <row r="131" spans="1:40" ht="14.4" thickBot="1" x14ac:dyDescent="0.3">
      <c r="A131" s="234" t="s">
        <v>314</v>
      </c>
      <c r="B131" s="234" t="s">
        <v>35</v>
      </c>
      <c r="C131" s="272">
        <v>8788</v>
      </c>
      <c r="D131" s="273" t="s">
        <v>920</v>
      </c>
      <c r="E131" t="s">
        <v>2706</v>
      </c>
      <c r="F131" s="301">
        <v>810932.75</v>
      </c>
      <c r="G131" s="301">
        <v>54970</v>
      </c>
      <c r="H131" s="301">
        <v>347648.21</v>
      </c>
      <c r="I131">
        <v>428474.55</v>
      </c>
      <c r="J131">
        <v>69360.789999999994</v>
      </c>
      <c r="K131" s="301">
        <v>0</v>
      </c>
      <c r="N131" s="301">
        <v>2568</v>
      </c>
      <c r="P131">
        <v>61620</v>
      </c>
      <c r="R131">
        <v>-2880336.36</v>
      </c>
      <c r="S131">
        <v>3801437.29</v>
      </c>
      <c r="T131" s="301">
        <v>566638.88</v>
      </c>
      <c r="W131" s="301">
        <v>222971</v>
      </c>
      <c r="X131" s="301">
        <v>491501.34</v>
      </c>
      <c r="Y131">
        <v>332126</v>
      </c>
      <c r="AB131">
        <v>112514.81</v>
      </c>
      <c r="AC131">
        <v>9808.3799999999992</v>
      </c>
      <c r="AG131">
        <v>29647</v>
      </c>
      <c r="AI131" s="244">
        <f t="shared" si="11"/>
        <v>1213550.96</v>
      </c>
      <c r="AJ131" s="251">
        <f t="shared" si="12"/>
        <v>2568</v>
      </c>
      <c r="AK131" s="265">
        <f t="shared" si="13"/>
        <v>1210982.96</v>
      </c>
      <c r="AL131" s="266">
        <f t="shared" si="14"/>
        <v>1281111.22</v>
      </c>
      <c r="AM131" s="266">
        <f t="shared" si="15"/>
        <v>484096.19</v>
      </c>
      <c r="AN131" s="246">
        <f t="shared" si="10"/>
        <v>797015.03</v>
      </c>
    </row>
    <row r="132" spans="1:40" ht="14.4" thickBot="1" x14ac:dyDescent="0.3">
      <c r="A132" s="234" t="s">
        <v>314</v>
      </c>
      <c r="B132" s="234" t="s">
        <v>35</v>
      </c>
      <c r="C132" s="272">
        <v>4890</v>
      </c>
      <c r="D132" s="273" t="s">
        <v>921</v>
      </c>
      <c r="E132" t="s">
        <v>2707</v>
      </c>
      <c r="F132" s="301">
        <v>634933.93000000005</v>
      </c>
      <c r="G132" s="301">
        <v>12847</v>
      </c>
      <c r="H132" s="301">
        <v>492178.91</v>
      </c>
      <c r="I132">
        <v>375635.3</v>
      </c>
      <c r="J132">
        <v>106990.16</v>
      </c>
      <c r="K132" s="301">
        <v>3700</v>
      </c>
      <c r="N132" s="301">
        <v>3352</v>
      </c>
      <c r="P132">
        <v>139331</v>
      </c>
      <c r="R132">
        <v>-1262025.79</v>
      </c>
      <c r="S132">
        <v>2453088.7400000002</v>
      </c>
      <c r="T132" s="301">
        <v>520589.81</v>
      </c>
      <c r="U132" s="301">
        <v>19200</v>
      </c>
      <c r="W132" s="301">
        <v>221749</v>
      </c>
      <c r="X132" s="301">
        <v>20000</v>
      </c>
      <c r="Y132">
        <v>347036</v>
      </c>
      <c r="AB132">
        <v>85670.11</v>
      </c>
      <c r="AC132">
        <v>8117.02</v>
      </c>
      <c r="AG132">
        <v>31339.7</v>
      </c>
      <c r="AI132" s="244">
        <f t="shared" si="11"/>
        <v>1139959.8400000001</v>
      </c>
      <c r="AJ132" s="251">
        <f t="shared" si="12"/>
        <v>7052</v>
      </c>
      <c r="AK132" s="265">
        <f t="shared" si="13"/>
        <v>1132907.8400000001</v>
      </c>
      <c r="AL132" s="266">
        <f t="shared" si="14"/>
        <v>781538.81</v>
      </c>
      <c r="AM132" s="266">
        <f t="shared" si="15"/>
        <v>472162.83</v>
      </c>
      <c r="AN132" s="246">
        <f t="shared" ref="AN132:AN195" si="16">AL132-AM132</f>
        <v>309375.98000000004</v>
      </c>
    </row>
    <row r="133" spans="1:40" ht="14.4" thickBot="1" x14ac:dyDescent="0.3">
      <c r="A133" s="234" t="s">
        <v>314</v>
      </c>
      <c r="B133" s="234" t="s">
        <v>35</v>
      </c>
      <c r="C133" s="272">
        <v>8526</v>
      </c>
      <c r="D133" s="273" t="s">
        <v>922</v>
      </c>
      <c r="E133" t="s">
        <v>2708</v>
      </c>
      <c r="F133" s="301">
        <v>1015102.54</v>
      </c>
      <c r="G133" s="301">
        <v>24993.33</v>
      </c>
      <c r="H133" s="301">
        <v>331139.03000000003</v>
      </c>
      <c r="I133">
        <v>297562.27</v>
      </c>
      <c r="J133">
        <v>609798.21</v>
      </c>
      <c r="K133" s="301">
        <v>1000</v>
      </c>
      <c r="N133" s="301">
        <v>1834</v>
      </c>
      <c r="P133">
        <v>360100</v>
      </c>
      <c r="R133">
        <v>-1680277.7</v>
      </c>
      <c r="S133">
        <v>3154881.69</v>
      </c>
      <c r="T133" s="301">
        <v>677087.21</v>
      </c>
      <c r="U133" s="301">
        <v>12000</v>
      </c>
      <c r="W133" s="301">
        <v>489091</v>
      </c>
      <c r="X133" s="301">
        <v>138202.85999999999</v>
      </c>
      <c r="Y133">
        <v>566407</v>
      </c>
      <c r="AB133">
        <v>214877.37</v>
      </c>
      <c r="AC133">
        <v>28438.7</v>
      </c>
      <c r="AG133">
        <v>29625.61</v>
      </c>
      <c r="AI133" s="244">
        <f t="shared" si="11"/>
        <v>1371234.9</v>
      </c>
      <c r="AJ133" s="251">
        <f t="shared" si="12"/>
        <v>2834</v>
      </c>
      <c r="AK133" s="265">
        <f t="shared" si="13"/>
        <v>1368400.9</v>
      </c>
      <c r="AL133" s="266">
        <f t="shared" si="14"/>
        <v>1316381.0699999998</v>
      </c>
      <c r="AM133" s="266">
        <f t="shared" si="15"/>
        <v>839348.67999999993</v>
      </c>
      <c r="AN133" s="246">
        <f t="shared" si="16"/>
        <v>477032.3899999999</v>
      </c>
    </row>
    <row r="134" spans="1:40" ht="14.4" thickBot="1" x14ac:dyDescent="0.3">
      <c r="A134" s="234" t="s">
        <v>314</v>
      </c>
      <c r="B134" s="234" t="s">
        <v>35</v>
      </c>
      <c r="C134" s="272">
        <v>6442</v>
      </c>
      <c r="D134" s="273" t="s">
        <v>923</v>
      </c>
      <c r="E134" t="s">
        <v>2709</v>
      </c>
      <c r="F134" s="301">
        <v>778124.35</v>
      </c>
      <c r="G134" s="301">
        <v>145713.4</v>
      </c>
      <c r="H134" s="301">
        <v>194847.11</v>
      </c>
      <c r="I134">
        <v>84426.38</v>
      </c>
      <c r="J134">
        <v>290725.25</v>
      </c>
      <c r="K134" s="301">
        <v>1950</v>
      </c>
      <c r="N134" s="301">
        <v>3224</v>
      </c>
      <c r="P134">
        <v>61875</v>
      </c>
      <c r="Q134">
        <v>-134551.09</v>
      </c>
      <c r="S134">
        <v>1192306.58</v>
      </c>
      <c r="T134" s="301">
        <v>729284.04</v>
      </c>
      <c r="W134" s="301">
        <v>173299</v>
      </c>
      <c r="X134" s="301">
        <v>74842.960000000006</v>
      </c>
      <c r="Y134">
        <v>310852</v>
      </c>
      <c r="AB134">
        <v>169741.69</v>
      </c>
      <c r="AC134">
        <v>11770.08</v>
      </c>
      <c r="AG134">
        <v>87543.6</v>
      </c>
      <c r="AI134" s="244">
        <f t="shared" si="11"/>
        <v>1118684.8599999999</v>
      </c>
      <c r="AJ134" s="251">
        <f t="shared" si="12"/>
        <v>5174</v>
      </c>
      <c r="AK134" s="265">
        <f t="shared" si="13"/>
        <v>1113510.8599999999</v>
      </c>
      <c r="AL134" s="266">
        <f t="shared" si="14"/>
        <v>977426</v>
      </c>
      <c r="AM134" s="266">
        <f t="shared" si="15"/>
        <v>579907.37</v>
      </c>
      <c r="AN134" s="246">
        <f t="shared" si="16"/>
        <v>397518.63</v>
      </c>
    </row>
    <row r="135" spans="1:40" ht="14.4" thickBot="1" x14ac:dyDescent="0.3">
      <c r="A135" s="234" t="s">
        <v>314</v>
      </c>
      <c r="B135" s="234" t="s">
        <v>35</v>
      </c>
      <c r="C135" s="272">
        <v>3652</v>
      </c>
      <c r="D135" s="273" t="s">
        <v>924</v>
      </c>
      <c r="E135" t="s">
        <v>2710</v>
      </c>
      <c r="F135" s="301">
        <v>790129.16</v>
      </c>
      <c r="G135" s="301">
        <v>51824.5</v>
      </c>
      <c r="H135" s="301">
        <v>95809.09</v>
      </c>
      <c r="I135">
        <v>558785.93999999994</v>
      </c>
      <c r="J135">
        <v>290215.51</v>
      </c>
      <c r="K135" s="301">
        <v>0</v>
      </c>
      <c r="N135" s="301">
        <v>1498</v>
      </c>
      <c r="R135">
        <v>-540340.19999999995</v>
      </c>
      <c r="S135">
        <v>2072080.16</v>
      </c>
      <c r="T135" s="301">
        <v>430199.67</v>
      </c>
      <c r="W135" s="301">
        <v>240219</v>
      </c>
      <c r="X135" s="301">
        <v>118046.65</v>
      </c>
      <c r="Y135">
        <v>301844</v>
      </c>
      <c r="AB135">
        <v>152371.71</v>
      </c>
      <c r="AC135">
        <v>24616.18</v>
      </c>
      <c r="AG135">
        <v>34230.75</v>
      </c>
      <c r="AI135" s="244">
        <f t="shared" si="11"/>
        <v>937762.75</v>
      </c>
      <c r="AJ135" s="251">
        <f t="shared" si="12"/>
        <v>1498</v>
      </c>
      <c r="AK135" s="265">
        <f t="shared" si="13"/>
        <v>936264.75</v>
      </c>
      <c r="AL135" s="266">
        <f t="shared" si="14"/>
        <v>788465.32</v>
      </c>
      <c r="AM135" s="266">
        <f t="shared" si="15"/>
        <v>513062.63999999996</v>
      </c>
      <c r="AN135" s="246">
        <f t="shared" si="16"/>
        <v>275402.68</v>
      </c>
    </row>
    <row r="136" spans="1:40" ht="14.4" thickBot="1" x14ac:dyDescent="0.3">
      <c r="A136" s="234" t="s">
        <v>314</v>
      </c>
      <c r="B136" s="234" t="s">
        <v>35</v>
      </c>
      <c r="C136" s="272">
        <v>7302</v>
      </c>
      <c r="D136" s="273" t="s">
        <v>925</v>
      </c>
      <c r="E136" t="s">
        <v>2711</v>
      </c>
      <c r="F136" s="301">
        <v>932359.81</v>
      </c>
      <c r="G136" s="301">
        <v>9131</v>
      </c>
      <c r="H136" s="301">
        <v>943399.95</v>
      </c>
      <c r="I136">
        <v>384524.21</v>
      </c>
      <c r="J136">
        <v>157594.69</v>
      </c>
      <c r="K136" s="301">
        <v>10027</v>
      </c>
      <c r="N136" s="301">
        <v>1536</v>
      </c>
      <c r="P136">
        <v>27000</v>
      </c>
      <c r="R136">
        <v>-1434575.66</v>
      </c>
      <c r="S136">
        <v>3517785.78</v>
      </c>
      <c r="T136" s="301">
        <v>944059.79</v>
      </c>
      <c r="W136" s="301">
        <v>13486</v>
      </c>
      <c r="X136" s="301">
        <v>10000</v>
      </c>
      <c r="Y136">
        <v>78566</v>
      </c>
      <c r="AB136">
        <v>228599.56</v>
      </c>
      <c r="AC136">
        <v>6209.56</v>
      </c>
      <c r="AG136">
        <v>313421.5</v>
      </c>
      <c r="AI136" s="244">
        <f t="shared" si="11"/>
        <v>1884890.76</v>
      </c>
      <c r="AJ136" s="251">
        <f t="shared" si="12"/>
        <v>11563</v>
      </c>
      <c r="AK136" s="265">
        <f t="shared" si="13"/>
        <v>1873327.76</v>
      </c>
      <c r="AL136" s="266">
        <f t="shared" si="14"/>
        <v>967545.79</v>
      </c>
      <c r="AM136" s="266">
        <f t="shared" si="15"/>
        <v>626796.62</v>
      </c>
      <c r="AN136" s="246">
        <f t="shared" si="16"/>
        <v>340749.17000000004</v>
      </c>
    </row>
    <row r="137" spans="1:40" ht="14.4" thickBot="1" x14ac:dyDescent="0.3">
      <c r="A137" s="234" t="s">
        <v>314</v>
      </c>
      <c r="B137" s="234" t="s">
        <v>35</v>
      </c>
      <c r="C137" s="272">
        <v>3122</v>
      </c>
      <c r="D137" s="273" t="s">
        <v>926</v>
      </c>
      <c r="E137" t="s">
        <v>2712</v>
      </c>
      <c r="F137" s="301">
        <v>488630.04</v>
      </c>
      <c r="G137" s="301">
        <v>95740.25</v>
      </c>
      <c r="H137" s="301">
        <v>106436.81</v>
      </c>
      <c r="I137">
        <v>507223.91</v>
      </c>
      <c r="J137">
        <v>207390.73</v>
      </c>
      <c r="K137" s="301">
        <v>0</v>
      </c>
      <c r="N137" s="301">
        <v>1512</v>
      </c>
      <c r="P137">
        <v>23005</v>
      </c>
      <c r="R137">
        <v>-1414854.76</v>
      </c>
      <c r="S137">
        <v>2461639.23</v>
      </c>
      <c r="T137" s="301">
        <v>483464.33</v>
      </c>
      <c r="W137" s="301">
        <v>323435.2</v>
      </c>
      <c r="X137" s="301">
        <v>20000</v>
      </c>
      <c r="Y137">
        <v>383521.2</v>
      </c>
      <c r="AB137">
        <v>101222.31</v>
      </c>
      <c r="AC137">
        <v>31027.75</v>
      </c>
      <c r="AG137">
        <v>10853</v>
      </c>
      <c r="AI137" s="244">
        <f t="shared" si="11"/>
        <v>690807.10000000009</v>
      </c>
      <c r="AJ137" s="251">
        <f t="shared" si="12"/>
        <v>1512</v>
      </c>
      <c r="AK137" s="265">
        <f t="shared" si="13"/>
        <v>689295.10000000009</v>
      </c>
      <c r="AL137" s="266">
        <f t="shared" si="14"/>
        <v>826899.53</v>
      </c>
      <c r="AM137" s="266">
        <f t="shared" si="15"/>
        <v>526624.26</v>
      </c>
      <c r="AN137" s="246">
        <f t="shared" si="16"/>
        <v>300275.27</v>
      </c>
    </row>
    <row r="138" spans="1:40" ht="14.4" thickBot="1" x14ac:dyDescent="0.3">
      <c r="A138" s="234" t="s">
        <v>314</v>
      </c>
      <c r="B138" s="234" t="s">
        <v>35</v>
      </c>
      <c r="C138" s="272">
        <v>3540</v>
      </c>
      <c r="D138" s="273" t="s">
        <v>927</v>
      </c>
      <c r="E138" t="s">
        <v>2713</v>
      </c>
      <c r="F138" s="301">
        <v>365728.95</v>
      </c>
      <c r="G138" s="301">
        <v>39291.300000000003</v>
      </c>
      <c r="H138" s="301">
        <v>214351.44</v>
      </c>
      <c r="I138">
        <v>1738486.16</v>
      </c>
      <c r="J138">
        <v>125218.68</v>
      </c>
      <c r="K138" s="301">
        <v>0</v>
      </c>
      <c r="N138" s="301">
        <v>1446</v>
      </c>
      <c r="P138">
        <v>56100</v>
      </c>
      <c r="R138">
        <v>740326.99</v>
      </c>
      <c r="S138">
        <v>1490475.39</v>
      </c>
      <c r="T138" s="301">
        <v>391400.32</v>
      </c>
      <c r="W138" s="301">
        <v>273520</v>
      </c>
      <c r="X138" s="301">
        <v>51191</v>
      </c>
      <c r="Y138">
        <v>362337</v>
      </c>
      <c r="AB138">
        <v>84094.37</v>
      </c>
      <c r="AC138">
        <v>29847.919999999998</v>
      </c>
      <c r="AG138">
        <v>25488.54</v>
      </c>
      <c r="AI138" s="244">
        <f t="shared" si="11"/>
        <v>619371.68999999994</v>
      </c>
      <c r="AJ138" s="251">
        <f t="shared" si="12"/>
        <v>1446</v>
      </c>
      <c r="AK138" s="265">
        <f t="shared" si="13"/>
        <v>617925.68999999994</v>
      </c>
      <c r="AL138" s="266">
        <f t="shared" si="14"/>
        <v>716111.32000000007</v>
      </c>
      <c r="AM138" s="266">
        <f t="shared" si="15"/>
        <v>501767.82999999996</v>
      </c>
      <c r="AN138" s="246">
        <f t="shared" si="16"/>
        <v>214343.49000000011</v>
      </c>
    </row>
    <row r="139" spans="1:40" ht="14.4" thickBot="1" x14ac:dyDescent="0.3">
      <c r="A139" s="234" t="s">
        <v>314</v>
      </c>
      <c r="B139" s="234" t="s">
        <v>35</v>
      </c>
      <c r="C139" s="272">
        <v>8043</v>
      </c>
      <c r="D139" s="273" t="s">
        <v>928</v>
      </c>
      <c r="E139" t="s">
        <v>2714</v>
      </c>
      <c r="F139" s="301">
        <v>430281.78</v>
      </c>
      <c r="G139" s="301">
        <v>12167.4</v>
      </c>
      <c r="H139" s="301">
        <v>386786.13</v>
      </c>
      <c r="I139">
        <v>1113134.69</v>
      </c>
      <c r="J139">
        <v>453877.87</v>
      </c>
      <c r="K139" s="301">
        <v>6000</v>
      </c>
      <c r="N139" s="301">
        <v>3026</v>
      </c>
      <c r="P139">
        <v>-14310</v>
      </c>
      <c r="R139">
        <v>-1569739.96</v>
      </c>
      <c r="S139">
        <v>3529981.97</v>
      </c>
      <c r="T139" s="301">
        <v>672057.54</v>
      </c>
      <c r="W139" s="301">
        <v>393551</v>
      </c>
      <c r="X139" s="301">
        <v>233060.4</v>
      </c>
      <c r="Y139">
        <v>517299</v>
      </c>
      <c r="AB139">
        <v>248274.75</v>
      </c>
      <c r="AC139">
        <v>26767.34</v>
      </c>
      <c r="AG139">
        <v>16050.25</v>
      </c>
      <c r="AI139" s="244">
        <f t="shared" ref="AI139:AI202" si="17">SUM(F139:H139)</f>
        <v>829235.31</v>
      </c>
      <c r="AJ139" s="251">
        <f t="shared" ref="AJ139:AJ202" si="18">SUM(K139:O139)</f>
        <v>9026</v>
      </c>
      <c r="AK139" s="265">
        <f t="shared" ref="AK139:AK202" si="19">AI139-AJ139</f>
        <v>820209.31</v>
      </c>
      <c r="AL139" s="266">
        <f t="shared" ref="AL139:AL202" si="20">SUM(T139:X139)</f>
        <v>1298668.94</v>
      </c>
      <c r="AM139" s="266">
        <f t="shared" ref="AM139:AM202" si="21">SUM(Y139:AH139)</f>
        <v>808391.34</v>
      </c>
      <c r="AN139" s="246">
        <f t="shared" si="16"/>
        <v>490277.6</v>
      </c>
    </row>
    <row r="140" spans="1:40" ht="14.4" thickBot="1" x14ac:dyDescent="0.3">
      <c r="A140" s="234" t="s">
        <v>314</v>
      </c>
      <c r="B140" s="234" t="s">
        <v>35</v>
      </c>
      <c r="C140" s="272">
        <v>4264</v>
      </c>
      <c r="D140" s="273" t="s">
        <v>929</v>
      </c>
      <c r="E140" t="s">
        <v>2715</v>
      </c>
      <c r="F140" s="301">
        <v>784406.42</v>
      </c>
      <c r="G140" s="301">
        <v>125504.75</v>
      </c>
      <c r="H140" s="301">
        <v>167200.82999999999</v>
      </c>
      <c r="I140">
        <v>327432.49</v>
      </c>
      <c r="J140">
        <v>183186.29</v>
      </c>
      <c r="K140" s="301">
        <v>0</v>
      </c>
      <c r="N140" s="301">
        <v>644</v>
      </c>
      <c r="P140">
        <v>111825</v>
      </c>
      <c r="R140">
        <v>-242976.92</v>
      </c>
      <c r="S140">
        <v>1467910.57</v>
      </c>
      <c r="T140" s="301">
        <v>1038390.68</v>
      </c>
      <c r="W140" s="301">
        <v>235662</v>
      </c>
      <c r="X140" s="301">
        <v>43726.79</v>
      </c>
      <c r="Y140">
        <v>279366</v>
      </c>
      <c r="AB140">
        <v>194831.87</v>
      </c>
      <c r="AC140">
        <v>12055.4</v>
      </c>
      <c r="AG140">
        <v>507396</v>
      </c>
      <c r="AI140" s="244">
        <f t="shared" si="17"/>
        <v>1077112</v>
      </c>
      <c r="AJ140" s="251">
        <f t="shared" si="18"/>
        <v>644</v>
      </c>
      <c r="AK140" s="265">
        <f t="shared" si="19"/>
        <v>1076468</v>
      </c>
      <c r="AL140" s="266">
        <f t="shared" si="20"/>
        <v>1317779.4700000002</v>
      </c>
      <c r="AM140" s="266">
        <f t="shared" si="21"/>
        <v>993649.27</v>
      </c>
      <c r="AN140" s="246">
        <f t="shared" si="16"/>
        <v>324130.20000000019</v>
      </c>
    </row>
    <row r="141" spans="1:40" ht="14.4" thickBot="1" x14ac:dyDescent="0.3">
      <c r="A141" s="234" t="s">
        <v>314</v>
      </c>
      <c r="B141" s="234" t="s">
        <v>35</v>
      </c>
      <c r="C141" s="272">
        <v>4475</v>
      </c>
      <c r="D141" s="273" t="s">
        <v>930</v>
      </c>
      <c r="E141" t="s">
        <v>2716</v>
      </c>
      <c r="F141" s="301">
        <v>317166.49</v>
      </c>
      <c r="G141" s="301">
        <v>2192.5</v>
      </c>
      <c r="H141" s="301">
        <v>110734.24</v>
      </c>
      <c r="I141">
        <v>244621.36</v>
      </c>
      <c r="J141">
        <v>214761.44</v>
      </c>
      <c r="K141" s="301">
        <v>10000</v>
      </c>
      <c r="N141" s="301">
        <v>1876</v>
      </c>
      <c r="P141">
        <v>34325</v>
      </c>
      <c r="R141">
        <v>229881.11</v>
      </c>
      <c r="S141">
        <v>431311.75</v>
      </c>
      <c r="T141" s="301">
        <v>659596.44999999995</v>
      </c>
      <c r="W141" s="301">
        <v>216123.5</v>
      </c>
      <c r="X141" s="301">
        <v>20000</v>
      </c>
      <c r="Y141">
        <v>294920.5</v>
      </c>
      <c r="AB141">
        <v>154736.74</v>
      </c>
      <c r="AC141">
        <v>13463.14</v>
      </c>
      <c r="AG141">
        <v>205060</v>
      </c>
      <c r="AI141" s="244">
        <f t="shared" si="17"/>
        <v>430093.23</v>
      </c>
      <c r="AJ141" s="251">
        <f t="shared" si="18"/>
        <v>11876</v>
      </c>
      <c r="AK141" s="265">
        <f t="shared" si="19"/>
        <v>418217.23</v>
      </c>
      <c r="AL141" s="266">
        <f t="shared" si="20"/>
        <v>895719.95</v>
      </c>
      <c r="AM141" s="266">
        <f t="shared" si="21"/>
        <v>668180.38</v>
      </c>
      <c r="AN141" s="246">
        <f t="shared" si="16"/>
        <v>227539.56999999995</v>
      </c>
    </row>
    <row r="142" spans="1:40" ht="14.4" thickBot="1" x14ac:dyDescent="0.3">
      <c r="A142" s="234" t="s">
        <v>314</v>
      </c>
      <c r="B142" s="234" t="s">
        <v>35</v>
      </c>
      <c r="C142" s="272">
        <v>4153</v>
      </c>
      <c r="D142" s="273" t="s">
        <v>931</v>
      </c>
      <c r="E142" t="s">
        <v>2717</v>
      </c>
      <c r="F142" s="301">
        <v>457956.3</v>
      </c>
      <c r="G142" s="301">
        <v>25210</v>
      </c>
      <c r="H142" s="301">
        <v>155760.57</v>
      </c>
      <c r="I142">
        <v>495663.77</v>
      </c>
      <c r="J142">
        <v>455285.47</v>
      </c>
      <c r="K142" s="301">
        <v>6000</v>
      </c>
      <c r="N142" s="301">
        <v>1228</v>
      </c>
      <c r="P142">
        <v>35970</v>
      </c>
      <c r="R142">
        <v>-781600.61</v>
      </c>
      <c r="S142">
        <v>2115546</v>
      </c>
      <c r="T142" s="301">
        <v>524020.37</v>
      </c>
      <c r="U142" s="301">
        <v>20000</v>
      </c>
      <c r="W142" s="301">
        <v>260190</v>
      </c>
      <c r="X142" s="301">
        <v>8500</v>
      </c>
      <c r="Y142">
        <v>318710</v>
      </c>
      <c r="AB142">
        <v>192485.65</v>
      </c>
      <c r="AC142">
        <v>38568.199999999997</v>
      </c>
      <c r="AG142">
        <v>23256</v>
      </c>
      <c r="AI142" s="244">
        <f t="shared" si="17"/>
        <v>638926.87</v>
      </c>
      <c r="AJ142" s="251">
        <f t="shared" si="18"/>
        <v>7228</v>
      </c>
      <c r="AK142" s="265">
        <f t="shared" si="19"/>
        <v>631698.87</v>
      </c>
      <c r="AL142" s="266">
        <f t="shared" si="20"/>
        <v>812710.37</v>
      </c>
      <c r="AM142" s="266">
        <f t="shared" si="21"/>
        <v>573019.85</v>
      </c>
      <c r="AN142" s="246">
        <f t="shared" si="16"/>
        <v>239690.52000000002</v>
      </c>
    </row>
    <row r="143" spans="1:40" ht="14.4" thickBot="1" x14ac:dyDescent="0.3">
      <c r="A143" s="234" t="s">
        <v>314</v>
      </c>
      <c r="B143" s="234" t="s">
        <v>35</v>
      </c>
      <c r="C143" s="272">
        <v>2552</v>
      </c>
      <c r="D143" s="273" t="s">
        <v>932</v>
      </c>
      <c r="E143" t="s">
        <v>2718</v>
      </c>
      <c r="F143" s="301">
        <v>237031.13</v>
      </c>
      <c r="G143" s="301">
        <v>19156.95</v>
      </c>
      <c r="H143" s="301">
        <v>180865.06</v>
      </c>
      <c r="I143">
        <v>962078.42</v>
      </c>
      <c r="J143">
        <v>99981.18</v>
      </c>
      <c r="K143" s="301">
        <v>0</v>
      </c>
      <c r="N143" s="301">
        <v>1933</v>
      </c>
      <c r="R143">
        <v>-922606.01</v>
      </c>
      <c r="S143">
        <v>2263113.85</v>
      </c>
      <c r="T143" s="301">
        <v>352470.54</v>
      </c>
      <c r="W143" s="301">
        <v>220219</v>
      </c>
      <c r="X143" s="301">
        <v>20000</v>
      </c>
      <c r="Y143">
        <v>298860</v>
      </c>
      <c r="AB143">
        <v>73217.5</v>
      </c>
      <c r="AC143">
        <v>32080.560000000001</v>
      </c>
      <c r="AG143">
        <v>14627.5</v>
      </c>
      <c r="AI143" s="244">
        <f t="shared" si="17"/>
        <v>437053.14</v>
      </c>
      <c r="AJ143" s="251">
        <f t="shared" si="18"/>
        <v>1933</v>
      </c>
      <c r="AK143" s="265">
        <f t="shared" si="19"/>
        <v>435120.14</v>
      </c>
      <c r="AL143" s="266">
        <f t="shared" si="20"/>
        <v>592689.54</v>
      </c>
      <c r="AM143" s="266">
        <f t="shared" si="21"/>
        <v>418785.56</v>
      </c>
      <c r="AN143" s="246">
        <f t="shared" si="16"/>
        <v>173903.98000000004</v>
      </c>
    </row>
    <row r="144" spans="1:40" ht="14.4" thickBot="1" x14ac:dyDescent="0.3">
      <c r="A144" s="234" t="s">
        <v>314</v>
      </c>
      <c r="B144" s="234" t="s">
        <v>35</v>
      </c>
      <c r="C144" s="272">
        <v>5199</v>
      </c>
      <c r="D144" s="273" t="s">
        <v>933</v>
      </c>
      <c r="E144" t="s">
        <v>2719</v>
      </c>
      <c r="F144" s="301">
        <v>312566.09000000003</v>
      </c>
      <c r="G144" s="301">
        <v>108124.25</v>
      </c>
      <c r="H144" s="301">
        <v>550958.98</v>
      </c>
      <c r="I144">
        <v>640924.80000000005</v>
      </c>
      <c r="J144">
        <v>182299.82</v>
      </c>
      <c r="K144" s="301">
        <v>2000</v>
      </c>
      <c r="N144" s="301">
        <v>1294</v>
      </c>
      <c r="P144">
        <v>36500</v>
      </c>
      <c r="R144">
        <v>-1204844.57</v>
      </c>
      <c r="S144">
        <v>2512572.4500000002</v>
      </c>
      <c r="T144" s="301">
        <v>480998.8</v>
      </c>
      <c r="U144" s="301">
        <v>18000</v>
      </c>
      <c r="W144" s="301">
        <v>434063</v>
      </c>
      <c r="X144" s="301">
        <v>80936.009999999995</v>
      </c>
      <c r="Y144">
        <v>487077</v>
      </c>
      <c r="AB144">
        <v>118181.17</v>
      </c>
      <c r="AC144">
        <v>17001.18</v>
      </c>
      <c r="AG144">
        <v>11376.4</v>
      </c>
      <c r="AI144" s="244">
        <f t="shared" si="17"/>
        <v>971649.32000000007</v>
      </c>
      <c r="AJ144" s="251">
        <f t="shared" si="18"/>
        <v>3294</v>
      </c>
      <c r="AK144" s="265">
        <f t="shared" si="19"/>
        <v>968355.32000000007</v>
      </c>
      <c r="AL144" s="266">
        <f t="shared" si="20"/>
        <v>1013997.81</v>
      </c>
      <c r="AM144" s="266">
        <f t="shared" si="21"/>
        <v>633635.75000000012</v>
      </c>
      <c r="AN144" s="246">
        <f t="shared" si="16"/>
        <v>380362.05999999994</v>
      </c>
    </row>
    <row r="145" spans="1:40" ht="14.4" thickBot="1" x14ac:dyDescent="0.3">
      <c r="A145" s="234" t="s">
        <v>314</v>
      </c>
      <c r="B145" s="234" t="s">
        <v>35</v>
      </c>
      <c r="C145" s="272">
        <v>7299</v>
      </c>
      <c r="D145" s="273" t="s">
        <v>934</v>
      </c>
      <c r="E145" t="s">
        <v>2720</v>
      </c>
      <c r="F145" s="301">
        <v>907546.9</v>
      </c>
      <c r="G145" s="301">
        <v>160045.60999999999</v>
      </c>
      <c r="H145" s="301">
        <v>105907.69</v>
      </c>
      <c r="I145">
        <v>1743111.86</v>
      </c>
      <c r="J145">
        <v>399658.99</v>
      </c>
      <c r="K145" s="301">
        <v>0</v>
      </c>
      <c r="N145" s="301">
        <v>2572</v>
      </c>
      <c r="P145">
        <v>36000</v>
      </c>
      <c r="R145">
        <v>1556181.84</v>
      </c>
      <c r="S145">
        <v>1298036.29</v>
      </c>
      <c r="T145" s="301">
        <v>661859.38</v>
      </c>
      <c r="U145" s="301">
        <v>9000</v>
      </c>
      <c r="W145" s="301">
        <v>257550</v>
      </c>
      <c r="X145" s="301">
        <v>169605.11</v>
      </c>
      <c r="Y145">
        <v>367230</v>
      </c>
      <c r="AB145">
        <v>208720.58</v>
      </c>
      <c r="AC145">
        <v>41178.76</v>
      </c>
      <c r="AG145">
        <v>27046.51</v>
      </c>
      <c r="AI145" s="244">
        <f t="shared" si="17"/>
        <v>1173500.2</v>
      </c>
      <c r="AJ145" s="251">
        <f t="shared" si="18"/>
        <v>2572</v>
      </c>
      <c r="AK145" s="265">
        <f t="shared" si="19"/>
        <v>1170928.2</v>
      </c>
      <c r="AL145" s="266">
        <f t="shared" si="20"/>
        <v>1098014.49</v>
      </c>
      <c r="AM145" s="266">
        <f t="shared" si="21"/>
        <v>644175.85</v>
      </c>
      <c r="AN145" s="246">
        <f t="shared" si="16"/>
        <v>453838.64</v>
      </c>
    </row>
    <row r="146" spans="1:40" ht="14.4" thickBot="1" x14ac:dyDescent="0.3">
      <c r="A146" s="234" t="s">
        <v>318</v>
      </c>
      <c r="B146" s="234" t="s">
        <v>36</v>
      </c>
      <c r="C146" s="272">
        <v>3325</v>
      </c>
      <c r="D146" s="273" t="s">
        <v>935</v>
      </c>
      <c r="E146" t="s">
        <v>2721</v>
      </c>
      <c r="F146" s="301">
        <v>538393.79</v>
      </c>
      <c r="G146" s="301">
        <v>39912.519999999997</v>
      </c>
      <c r="H146" s="301">
        <v>667832.16</v>
      </c>
      <c r="I146">
        <v>708333.73</v>
      </c>
      <c r="J146">
        <v>451270.48</v>
      </c>
      <c r="K146" s="301">
        <v>14160</v>
      </c>
      <c r="N146" s="301">
        <v>0</v>
      </c>
      <c r="R146">
        <v>593917.87</v>
      </c>
      <c r="S146">
        <v>1854562.35</v>
      </c>
      <c r="T146" s="301">
        <v>121188.23</v>
      </c>
      <c r="W146" s="301">
        <v>290220</v>
      </c>
      <c r="X146" s="301">
        <v>20899.68</v>
      </c>
      <c r="Y146">
        <v>343508</v>
      </c>
      <c r="AB146">
        <v>75148</v>
      </c>
      <c r="AC146">
        <v>23985.040000000001</v>
      </c>
      <c r="AG146">
        <v>5917.01</v>
      </c>
      <c r="AI146" s="244">
        <f t="shared" si="17"/>
        <v>1246138.4700000002</v>
      </c>
      <c r="AJ146" s="251">
        <f t="shared" si="18"/>
        <v>14160</v>
      </c>
      <c r="AK146" s="265">
        <f t="shared" si="19"/>
        <v>1231978.4700000002</v>
      </c>
      <c r="AL146" s="266">
        <f t="shared" si="20"/>
        <v>432307.91</v>
      </c>
      <c r="AM146" s="266">
        <f t="shared" si="21"/>
        <v>448558.05</v>
      </c>
      <c r="AN146" s="246">
        <f t="shared" si="16"/>
        <v>-16250.140000000014</v>
      </c>
    </row>
    <row r="147" spans="1:40" ht="14.4" thickBot="1" x14ac:dyDescent="0.3">
      <c r="A147" s="234" t="s">
        <v>318</v>
      </c>
      <c r="B147" s="234" t="s">
        <v>36</v>
      </c>
      <c r="C147" s="272">
        <v>5397</v>
      </c>
      <c r="D147" s="273" t="s">
        <v>936</v>
      </c>
      <c r="E147" t="s">
        <v>2722</v>
      </c>
      <c r="F147" s="301">
        <v>1862819.66</v>
      </c>
      <c r="G147" s="301">
        <v>42767.55</v>
      </c>
      <c r="H147" s="301">
        <v>24265.71</v>
      </c>
      <c r="I147">
        <v>598834.31000000006</v>
      </c>
      <c r="J147">
        <v>492912.65</v>
      </c>
      <c r="K147" s="301">
        <v>0</v>
      </c>
      <c r="N147" s="301">
        <v>0</v>
      </c>
      <c r="R147">
        <v>-811151.56</v>
      </c>
      <c r="S147">
        <v>3974625.34</v>
      </c>
      <c r="T147" s="301">
        <v>220936.71</v>
      </c>
      <c r="W147" s="301">
        <v>265881</v>
      </c>
      <c r="X147" s="301">
        <v>15106</v>
      </c>
      <c r="Y147">
        <v>373138</v>
      </c>
      <c r="AB147">
        <v>158112.89000000001</v>
      </c>
      <c r="AC147">
        <v>68492.22</v>
      </c>
      <c r="AG147">
        <v>8804.5</v>
      </c>
      <c r="AI147" s="244">
        <f t="shared" si="17"/>
        <v>1929852.92</v>
      </c>
      <c r="AJ147" s="251">
        <f t="shared" si="18"/>
        <v>0</v>
      </c>
      <c r="AK147" s="265">
        <f t="shared" si="19"/>
        <v>1929852.92</v>
      </c>
      <c r="AL147" s="266">
        <f t="shared" si="20"/>
        <v>501923.70999999996</v>
      </c>
      <c r="AM147" s="266">
        <f t="shared" si="21"/>
        <v>608547.61</v>
      </c>
      <c r="AN147" s="246">
        <f t="shared" si="16"/>
        <v>-106623.90000000002</v>
      </c>
    </row>
    <row r="148" spans="1:40" ht="14.4" thickBot="1" x14ac:dyDescent="0.3">
      <c r="A148" s="234" t="s">
        <v>318</v>
      </c>
      <c r="B148" s="234" t="s">
        <v>36</v>
      </c>
      <c r="C148" s="272">
        <v>2048</v>
      </c>
      <c r="D148" s="273" t="s">
        <v>937</v>
      </c>
      <c r="E148" t="s">
        <v>2723</v>
      </c>
      <c r="F148" s="301">
        <v>596391.69999999995</v>
      </c>
      <c r="G148" s="301">
        <v>14846</v>
      </c>
      <c r="H148" s="301">
        <v>103270.5</v>
      </c>
      <c r="I148">
        <v>902946.27</v>
      </c>
      <c r="J148">
        <v>332348.73</v>
      </c>
      <c r="K148" s="301">
        <v>9000</v>
      </c>
      <c r="N148" s="301">
        <v>1482</v>
      </c>
      <c r="R148">
        <v>1952328.05</v>
      </c>
      <c r="T148" s="301">
        <v>139000.32000000001</v>
      </c>
      <c r="W148" s="301">
        <v>326498</v>
      </c>
      <c r="X148" s="301">
        <v>10142.08</v>
      </c>
      <c r="Y148">
        <v>436398</v>
      </c>
      <c r="AB148">
        <v>68572.399999999994</v>
      </c>
      <c r="AC148">
        <v>49721.4</v>
      </c>
      <c r="AE148">
        <v>1992</v>
      </c>
      <c r="AI148" s="244">
        <f t="shared" si="17"/>
        <v>714508.2</v>
      </c>
      <c r="AJ148" s="251">
        <f t="shared" si="18"/>
        <v>10482</v>
      </c>
      <c r="AK148" s="265">
        <f t="shared" si="19"/>
        <v>704026.2</v>
      </c>
      <c r="AL148" s="266">
        <f t="shared" si="20"/>
        <v>475640.4</v>
      </c>
      <c r="AM148" s="266">
        <f t="shared" si="21"/>
        <v>556683.80000000005</v>
      </c>
      <c r="AN148" s="246">
        <f t="shared" si="16"/>
        <v>-81043.400000000023</v>
      </c>
    </row>
    <row r="149" spans="1:40" ht="14.4" thickBot="1" x14ac:dyDescent="0.3">
      <c r="A149" s="234" t="s">
        <v>318</v>
      </c>
      <c r="B149" s="234" t="s">
        <v>36</v>
      </c>
      <c r="C149" s="272">
        <v>5559</v>
      </c>
      <c r="D149" s="273" t="s">
        <v>938</v>
      </c>
      <c r="E149" t="s">
        <v>2724</v>
      </c>
      <c r="F149" s="301">
        <v>1320214.19</v>
      </c>
      <c r="G149" s="301">
        <v>99368.76</v>
      </c>
      <c r="H149" s="301">
        <v>152681.01</v>
      </c>
      <c r="I149">
        <v>583120.51</v>
      </c>
      <c r="J149">
        <v>548227.92000000004</v>
      </c>
      <c r="K149" s="301">
        <v>16440</v>
      </c>
      <c r="L149" s="301">
        <v>1003.5</v>
      </c>
      <c r="N149" s="301">
        <v>4995.12</v>
      </c>
      <c r="R149">
        <v>124274.01</v>
      </c>
      <c r="S149">
        <v>2538450.7999999998</v>
      </c>
      <c r="T149" s="301">
        <v>256930.3</v>
      </c>
      <c r="W149" s="301">
        <v>323648</v>
      </c>
      <c r="X149" s="301">
        <v>6800</v>
      </c>
      <c r="Y149">
        <v>362681.25</v>
      </c>
      <c r="AB149">
        <v>102908.74</v>
      </c>
      <c r="AC149">
        <v>67939.350000000006</v>
      </c>
      <c r="AI149" s="244">
        <f t="shared" si="17"/>
        <v>1572263.96</v>
      </c>
      <c r="AJ149" s="251">
        <f t="shared" si="18"/>
        <v>22438.62</v>
      </c>
      <c r="AK149" s="265">
        <f t="shared" si="19"/>
        <v>1549825.3399999999</v>
      </c>
      <c r="AL149" s="266">
        <f t="shared" si="20"/>
        <v>587378.30000000005</v>
      </c>
      <c r="AM149" s="266">
        <f t="shared" si="21"/>
        <v>533529.34</v>
      </c>
      <c r="AN149" s="246">
        <f t="shared" si="16"/>
        <v>53848.960000000079</v>
      </c>
    </row>
    <row r="150" spans="1:40" ht="14.4" thickBot="1" x14ac:dyDescent="0.3">
      <c r="A150" s="234" t="s">
        <v>318</v>
      </c>
      <c r="B150" s="234" t="s">
        <v>36</v>
      </c>
      <c r="C150" s="272">
        <v>3394</v>
      </c>
      <c r="D150" s="273" t="s">
        <v>939</v>
      </c>
      <c r="E150" t="s">
        <v>2725</v>
      </c>
      <c r="F150" s="301">
        <v>1288042.97</v>
      </c>
      <c r="G150" s="301">
        <v>122556.54</v>
      </c>
      <c r="H150" s="301">
        <v>616443.18999999994</v>
      </c>
      <c r="I150">
        <v>917129.92</v>
      </c>
      <c r="J150">
        <v>271913.23</v>
      </c>
      <c r="K150" s="301">
        <v>6760</v>
      </c>
      <c r="N150" s="301">
        <v>0</v>
      </c>
      <c r="R150">
        <v>206048.06</v>
      </c>
      <c r="S150">
        <v>3053279.47</v>
      </c>
      <c r="T150" s="301">
        <v>278893.93</v>
      </c>
      <c r="W150" s="301">
        <v>258517</v>
      </c>
      <c r="X150" s="301">
        <v>19241.759999999998</v>
      </c>
      <c r="Y150">
        <v>387411</v>
      </c>
      <c r="AB150">
        <v>133867.4</v>
      </c>
      <c r="AC150">
        <v>23880.86</v>
      </c>
      <c r="AG150">
        <v>11285.5</v>
      </c>
      <c r="AI150" s="244">
        <f t="shared" si="17"/>
        <v>2027042.7</v>
      </c>
      <c r="AJ150" s="251">
        <f t="shared" si="18"/>
        <v>6760</v>
      </c>
      <c r="AK150" s="265">
        <f t="shared" si="19"/>
        <v>2020282.7</v>
      </c>
      <c r="AL150" s="266">
        <f t="shared" si="20"/>
        <v>556652.68999999994</v>
      </c>
      <c r="AM150" s="266">
        <f t="shared" si="21"/>
        <v>556444.76</v>
      </c>
      <c r="AN150" s="246">
        <f t="shared" si="16"/>
        <v>207.92999999993481</v>
      </c>
    </row>
    <row r="151" spans="1:40" ht="14.4" thickBot="1" x14ac:dyDescent="0.3">
      <c r="A151" s="234" t="s">
        <v>318</v>
      </c>
      <c r="B151" s="234" t="s">
        <v>36</v>
      </c>
      <c r="C151" s="272">
        <v>4182</v>
      </c>
      <c r="D151" s="273" t="s">
        <v>940</v>
      </c>
      <c r="E151" t="s">
        <v>2726</v>
      </c>
      <c r="F151" s="301">
        <v>1123841.08</v>
      </c>
      <c r="G151" s="301">
        <v>22665.439999999999</v>
      </c>
      <c r="H151" s="301">
        <v>29252.3</v>
      </c>
      <c r="I151">
        <v>221670.56</v>
      </c>
      <c r="J151">
        <v>252453.56</v>
      </c>
      <c r="K151" s="301">
        <v>0</v>
      </c>
      <c r="N151" s="301">
        <v>0</v>
      </c>
      <c r="R151">
        <v>-389186.34</v>
      </c>
      <c r="S151">
        <v>1819262.69</v>
      </c>
      <c r="T151" s="301">
        <v>378968.13</v>
      </c>
      <c r="W151" s="301">
        <v>234381</v>
      </c>
      <c r="X151" s="301">
        <v>14277.84</v>
      </c>
      <c r="Y151">
        <v>314855</v>
      </c>
      <c r="AB151">
        <v>47828.9</v>
      </c>
      <c r="AC151">
        <v>18584.48</v>
      </c>
      <c r="AG151">
        <v>26552</v>
      </c>
      <c r="AI151" s="244">
        <f t="shared" si="17"/>
        <v>1175758.82</v>
      </c>
      <c r="AJ151" s="251">
        <f t="shared" si="18"/>
        <v>0</v>
      </c>
      <c r="AK151" s="265">
        <f t="shared" si="19"/>
        <v>1175758.82</v>
      </c>
      <c r="AL151" s="266">
        <f t="shared" si="20"/>
        <v>627626.97</v>
      </c>
      <c r="AM151" s="266">
        <f t="shared" si="21"/>
        <v>407820.38</v>
      </c>
      <c r="AN151" s="246">
        <f t="shared" si="16"/>
        <v>219806.58999999997</v>
      </c>
    </row>
    <row r="152" spans="1:40" ht="14.4" thickBot="1" x14ac:dyDescent="0.3">
      <c r="A152" s="234" t="s">
        <v>318</v>
      </c>
      <c r="B152" s="234" t="s">
        <v>36</v>
      </c>
      <c r="C152" s="272">
        <v>4497</v>
      </c>
      <c r="D152" s="273" t="s">
        <v>941</v>
      </c>
      <c r="E152" t="s">
        <v>2727</v>
      </c>
      <c r="F152" s="301">
        <v>597165.30000000005</v>
      </c>
      <c r="G152" s="301">
        <v>1370</v>
      </c>
      <c r="H152" s="301">
        <v>544656.74</v>
      </c>
      <c r="I152">
        <v>773522.82</v>
      </c>
      <c r="J152">
        <v>290428.59999999998</v>
      </c>
      <c r="K152" s="301">
        <v>9590</v>
      </c>
      <c r="N152" s="301">
        <v>0</v>
      </c>
      <c r="R152">
        <v>-278811.15000000002</v>
      </c>
      <c r="S152">
        <v>2522678.58</v>
      </c>
      <c r="T152" s="301">
        <v>113412.92</v>
      </c>
      <c r="W152" s="301">
        <v>315406</v>
      </c>
      <c r="X152" s="301">
        <v>61546.64</v>
      </c>
      <c r="Y152">
        <v>390475</v>
      </c>
      <c r="AB152">
        <v>76776.09</v>
      </c>
      <c r="AC152">
        <v>34931.14</v>
      </c>
      <c r="AG152">
        <v>2532.3000000000002</v>
      </c>
      <c r="AI152" s="244">
        <f t="shared" si="17"/>
        <v>1143192.04</v>
      </c>
      <c r="AJ152" s="251">
        <f t="shared" si="18"/>
        <v>9590</v>
      </c>
      <c r="AK152" s="265">
        <f t="shared" si="19"/>
        <v>1133602.04</v>
      </c>
      <c r="AL152" s="266">
        <f t="shared" si="20"/>
        <v>490365.56</v>
      </c>
      <c r="AM152" s="266">
        <f t="shared" si="21"/>
        <v>504714.52999999997</v>
      </c>
      <c r="AN152" s="246">
        <f t="shared" si="16"/>
        <v>-14348.969999999972</v>
      </c>
    </row>
    <row r="153" spans="1:40" ht="14.4" thickBot="1" x14ac:dyDescent="0.3">
      <c r="A153" s="234" t="s">
        <v>318</v>
      </c>
      <c r="B153" s="234" t="s">
        <v>36</v>
      </c>
      <c r="C153" s="272">
        <v>4239</v>
      </c>
      <c r="D153" s="273" t="s">
        <v>942</v>
      </c>
      <c r="E153" t="s">
        <v>2728</v>
      </c>
      <c r="F153" s="301">
        <v>438651.95</v>
      </c>
      <c r="G153" s="301">
        <v>11315.25</v>
      </c>
      <c r="H153" s="301">
        <v>168481.36</v>
      </c>
      <c r="I153">
        <v>790265.61</v>
      </c>
      <c r="J153">
        <v>259131.21</v>
      </c>
      <c r="K153" s="301">
        <v>3700</v>
      </c>
      <c r="N153" s="301">
        <v>0</v>
      </c>
      <c r="R153">
        <v>-3036639.06</v>
      </c>
      <c r="S153">
        <v>4801199.47</v>
      </c>
      <c r="T153" s="301">
        <v>128696.23</v>
      </c>
      <c r="W153" s="301">
        <v>126021</v>
      </c>
      <c r="X153" s="301">
        <v>23118.400000000001</v>
      </c>
      <c r="Y153">
        <v>177134</v>
      </c>
      <c r="AB153">
        <v>87050.62</v>
      </c>
      <c r="AC153">
        <v>65977.34</v>
      </c>
      <c r="AG153">
        <v>6740.25</v>
      </c>
      <c r="AI153" s="244">
        <f t="shared" si="17"/>
        <v>618448.56000000006</v>
      </c>
      <c r="AJ153" s="251">
        <f t="shared" si="18"/>
        <v>3700</v>
      </c>
      <c r="AK153" s="265">
        <f t="shared" si="19"/>
        <v>614748.56000000006</v>
      </c>
      <c r="AL153" s="266">
        <f t="shared" si="20"/>
        <v>277835.63</v>
      </c>
      <c r="AM153" s="266">
        <f t="shared" si="21"/>
        <v>336902.20999999996</v>
      </c>
      <c r="AN153" s="246">
        <f t="shared" si="16"/>
        <v>-59066.579999999958</v>
      </c>
    </row>
    <row r="154" spans="1:40" ht="14.4" thickBot="1" x14ac:dyDescent="0.3">
      <c r="A154" s="234" t="s">
        <v>318</v>
      </c>
      <c r="B154" s="234" t="s">
        <v>36</v>
      </c>
      <c r="C154" s="272">
        <v>3891</v>
      </c>
      <c r="D154" s="273" t="s">
        <v>943</v>
      </c>
      <c r="E154" t="s">
        <v>2729</v>
      </c>
      <c r="F154" s="301">
        <v>400858.81</v>
      </c>
      <c r="G154" s="301">
        <v>37416.050000000003</v>
      </c>
      <c r="H154" s="301">
        <v>452227.26</v>
      </c>
      <c r="I154">
        <v>846126.2</v>
      </c>
      <c r="J154">
        <v>447549.19</v>
      </c>
      <c r="K154" s="301">
        <v>59000</v>
      </c>
      <c r="L154" s="301">
        <v>2501</v>
      </c>
      <c r="N154" s="301">
        <v>3038</v>
      </c>
      <c r="R154">
        <v>-2942727.27</v>
      </c>
      <c r="S154">
        <v>5209136.26</v>
      </c>
      <c r="T154" s="301">
        <v>87024.320000000007</v>
      </c>
      <c r="W154" s="301">
        <v>383530</v>
      </c>
      <c r="X154" s="301">
        <v>19396</v>
      </c>
      <c r="Y154">
        <v>441036</v>
      </c>
      <c r="AB154">
        <v>91190.62</v>
      </c>
      <c r="AC154">
        <v>89720.04</v>
      </c>
      <c r="AG154">
        <v>3744</v>
      </c>
      <c r="AI154" s="244">
        <f t="shared" si="17"/>
        <v>890502.12</v>
      </c>
      <c r="AJ154" s="251">
        <f t="shared" si="18"/>
        <v>64539</v>
      </c>
      <c r="AK154" s="265">
        <f t="shared" si="19"/>
        <v>825963.12</v>
      </c>
      <c r="AL154" s="266">
        <f t="shared" si="20"/>
        <v>489950.32</v>
      </c>
      <c r="AM154" s="266">
        <f t="shared" si="21"/>
        <v>625690.66</v>
      </c>
      <c r="AN154" s="246">
        <f t="shared" si="16"/>
        <v>-135740.34000000003</v>
      </c>
    </row>
    <row r="155" spans="1:40" ht="14.4" thickBot="1" x14ac:dyDescent="0.3">
      <c r="A155" s="234" t="s">
        <v>318</v>
      </c>
      <c r="B155" s="234" t="s">
        <v>36</v>
      </c>
      <c r="C155" s="272">
        <v>3687</v>
      </c>
      <c r="D155" s="273" t="s">
        <v>944</v>
      </c>
      <c r="E155" t="s">
        <v>2730</v>
      </c>
      <c r="F155" s="301">
        <v>896237.14</v>
      </c>
      <c r="G155" s="301">
        <v>18504.25</v>
      </c>
      <c r="H155" s="301">
        <v>435541.54</v>
      </c>
      <c r="I155">
        <v>631255.56999999995</v>
      </c>
      <c r="J155">
        <v>203059.01</v>
      </c>
      <c r="K155" s="301">
        <v>3500</v>
      </c>
      <c r="N155" s="301">
        <v>0</v>
      </c>
      <c r="R155">
        <v>-141025.79</v>
      </c>
      <c r="S155">
        <v>2453318.4700000002</v>
      </c>
      <c r="T155" s="301">
        <v>101924.92</v>
      </c>
      <c r="W155" s="301">
        <v>200221</v>
      </c>
      <c r="X155" s="301">
        <v>12842.8</v>
      </c>
      <c r="Y155">
        <v>251171</v>
      </c>
      <c r="AB155">
        <v>124581.75999999999</v>
      </c>
      <c r="AC155">
        <v>40443.160000000003</v>
      </c>
      <c r="AG155">
        <v>3672.84</v>
      </c>
      <c r="AI155" s="244">
        <f t="shared" si="17"/>
        <v>1350282.93</v>
      </c>
      <c r="AJ155" s="251">
        <f t="shared" si="18"/>
        <v>3500</v>
      </c>
      <c r="AK155" s="265">
        <f t="shared" si="19"/>
        <v>1346782.93</v>
      </c>
      <c r="AL155" s="266">
        <f t="shared" si="20"/>
        <v>314988.71999999997</v>
      </c>
      <c r="AM155" s="266">
        <f t="shared" si="21"/>
        <v>419868.76000000007</v>
      </c>
      <c r="AN155" s="246">
        <f t="shared" si="16"/>
        <v>-104880.0400000001</v>
      </c>
    </row>
    <row r="156" spans="1:40" ht="14.4" thickBot="1" x14ac:dyDescent="0.3">
      <c r="A156" s="234" t="s">
        <v>318</v>
      </c>
      <c r="B156" s="234" t="s">
        <v>36</v>
      </c>
      <c r="C156" s="272">
        <v>7013</v>
      </c>
      <c r="D156" s="273" t="s">
        <v>945</v>
      </c>
      <c r="E156" t="s">
        <v>2731</v>
      </c>
      <c r="F156" s="301">
        <v>2296279.75</v>
      </c>
      <c r="G156" s="301">
        <v>101398.58</v>
      </c>
      <c r="H156" s="301">
        <v>832621.34</v>
      </c>
      <c r="I156">
        <v>302671.8</v>
      </c>
      <c r="J156">
        <v>1744195.32</v>
      </c>
      <c r="K156" s="301">
        <v>5750</v>
      </c>
      <c r="N156" s="301">
        <v>0</v>
      </c>
      <c r="R156">
        <v>814180.44</v>
      </c>
      <c r="S156">
        <v>4517827.99</v>
      </c>
      <c r="T156" s="301">
        <v>248513.46</v>
      </c>
      <c r="W156" s="301">
        <v>416731</v>
      </c>
      <c r="X156" s="301">
        <v>33474.400000000001</v>
      </c>
      <c r="Y156">
        <v>570613</v>
      </c>
      <c r="AB156">
        <v>78864.83</v>
      </c>
      <c r="AC156">
        <v>67844.399999999994</v>
      </c>
      <c r="AG156">
        <v>9430.2900000000009</v>
      </c>
      <c r="AI156" s="244">
        <f t="shared" si="17"/>
        <v>3230299.67</v>
      </c>
      <c r="AJ156" s="251">
        <f t="shared" si="18"/>
        <v>5750</v>
      </c>
      <c r="AK156" s="265">
        <f t="shared" si="19"/>
        <v>3224549.67</v>
      </c>
      <c r="AL156" s="266">
        <f t="shared" si="20"/>
        <v>698718.86</v>
      </c>
      <c r="AM156" s="266">
        <f t="shared" si="21"/>
        <v>726752.52</v>
      </c>
      <c r="AN156" s="246">
        <f t="shared" si="16"/>
        <v>-28033.660000000033</v>
      </c>
    </row>
    <row r="157" spans="1:40" ht="14.4" thickBot="1" x14ac:dyDescent="0.3">
      <c r="A157" s="234" t="s">
        <v>318</v>
      </c>
      <c r="B157" s="234" t="s">
        <v>36</v>
      </c>
      <c r="C157" s="272">
        <v>4588</v>
      </c>
      <c r="D157" s="273" t="s">
        <v>946</v>
      </c>
      <c r="E157" t="s">
        <v>2732</v>
      </c>
      <c r="F157" s="301">
        <v>450102.89</v>
      </c>
      <c r="G157" s="301">
        <v>10585.5</v>
      </c>
      <c r="H157" s="301">
        <v>53271.66</v>
      </c>
      <c r="I157">
        <v>531646.42000000004</v>
      </c>
      <c r="J157">
        <v>356039.56</v>
      </c>
      <c r="K157" s="301">
        <v>0</v>
      </c>
      <c r="R157">
        <v>-1518657.96</v>
      </c>
      <c r="S157">
        <v>3061336.79</v>
      </c>
      <c r="T157" s="301">
        <v>104148.13</v>
      </c>
      <c r="W157" s="301">
        <v>214242</v>
      </c>
      <c r="X157" s="301">
        <v>25738.400000000001</v>
      </c>
      <c r="Y157">
        <v>284582</v>
      </c>
      <c r="AB157">
        <v>97797.75</v>
      </c>
      <c r="AC157">
        <v>47061.58</v>
      </c>
      <c r="AG157">
        <v>17801</v>
      </c>
      <c r="AI157" s="244">
        <f t="shared" si="17"/>
        <v>513960.05000000005</v>
      </c>
      <c r="AJ157" s="251">
        <f t="shared" si="18"/>
        <v>0</v>
      </c>
      <c r="AK157" s="265">
        <f t="shared" si="19"/>
        <v>513960.05000000005</v>
      </c>
      <c r="AL157" s="266">
        <f t="shared" si="20"/>
        <v>344128.53</v>
      </c>
      <c r="AM157" s="266">
        <f t="shared" si="21"/>
        <v>447242.33</v>
      </c>
      <c r="AN157" s="246">
        <f t="shared" si="16"/>
        <v>-103113.79999999999</v>
      </c>
    </row>
    <row r="158" spans="1:40" ht="14.4" thickBot="1" x14ac:dyDescent="0.3">
      <c r="A158" s="234" t="s">
        <v>318</v>
      </c>
      <c r="B158" s="234" t="s">
        <v>36</v>
      </c>
      <c r="C158" s="272">
        <v>2353</v>
      </c>
      <c r="D158" s="273" t="s">
        <v>947</v>
      </c>
      <c r="E158" t="s">
        <v>2733</v>
      </c>
      <c r="F158" s="301">
        <v>666048.51</v>
      </c>
      <c r="G158" s="301">
        <v>28505.55</v>
      </c>
      <c r="H158" s="301">
        <v>400832.73</v>
      </c>
      <c r="I158">
        <v>1688777.79</v>
      </c>
      <c r="J158">
        <v>587361.65</v>
      </c>
      <c r="K158" s="301">
        <v>0</v>
      </c>
      <c r="N158" s="301">
        <v>0</v>
      </c>
      <c r="R158">
        <v>1166410.47</v>
      </c>
      <c r="S158">
        <v>2227904.62</v>
      </c>
      <c r="T158" s="301">
        <v>80406.19</v>
      </c>
      <c r="W158" s="301">
        <v>211029</v>
      </c>
      <c r="X158" s="301">
        <v>9922</v>
      </c>
      <c r="Y158">
        <v>270398</v>
      </c>
      <c r="AB158">
        <v>69881.64</v>
      </c>
      <c r="AC158">
        <v>4501</v>
      </c>
      <c r="AG158">
        <v>9712.1</v>
      </c>
      <c r="AI158" s="244">
        <f t="shared" si="17"/>
        <v>1095386.79</v>
      </c>
      <c r="AJ158" s="251">
        <f t="shared" si="18"/>
        <v>0</v>
      </c>
      <c r="AK158" s="265">
        <f t="shared" si="19"/>
        <v>1095386.79</v>
      </c>
      <c r="AL158" s="266">
        <f t="shared" si="20"/>
        <v>301357.19</v>
      </c>
      <c r="AM158" s="266">
        <f t="shared" si="21"/>
        <v>354492.74</v>
      </c>
      <c r="AN158" s="246">
        <f t="shared" si="16"/>
        <v>-53135.549999999988</v>
      </c>
    </row>
    <row r="159" spans="1:40" ht="14.4" thickBot="1" x14ac:dyDescent="0.3">
      <c r="A159" s="234" t="s">
        <v>318</v>
      </c>
      <c r="B159" s="234" t="s">
        <v>36</v>
      </c>
      <c r="C159" s="272">
        <v>3206</v>
      </c>
      <c r="D159" s="273" t="s">
        <v>948</v>
      </c>
      <c r="E159" t="s">
        <v>2734</v>
      </c>
      <c r="F159" s="301">
        <v>811239</v>
      </c>
      <c r="G159" s="301">
        <v>75877.16</v>
      </c>
      <c r="H159" s="301">
        <v>473594.34</v>
      </c>
      <c r="I159">
        <v>1388499.74</v>
      </c>
      <c r="J159">
        <v>308437.68</v>
      </c>
      <c r="K159" s="301">
        <v>5500</v>
      </c>
      <c r="N159" s="301">
        <v>594</v>
      </c>
      <c r="P159">
        <v>464</v>
      </c>
      <c r="R159">
        <v>1434153.93</v>
      </c>
      <c r="S159">
        <v>1652500.79</v>
      </c>
      <c r="T159" s="301">
        <v>97755.39</v>
      </c>
      <c r="W159" s="301">
        <v>249780</v>
      </c>
      <c r="X159" s="301">
        <v>27378</v>
      </c>
      <c r="Y159">
        <v>298934</v>
      </c>
      <c r="AB159">
        <v>56943.83</v>
      </c>
      <c r="AC159">
        <v>23281.66</v>
      </c>
      <c r="AI159" s="244">
        <f t="shared" si="17"/>
        <v>1360710.5</v>
      </c>
      <c r="AJ159" s="251">
        <f t="shared" si="18"/>
        <v>6094</v>
      </c>
      <c r="AK159" s="265">
        <f t="shared" si="19"/>
        <v>1354616.5</v>
      </c>
      <c r="AL159" s="266">
        <f t="shared" si="20"/>
        <v>374913.39</v>
      </c>
      <c r="AM159" s="266">
        <f t="shared" si="21"/>
        <v>379159.49</v>
      </c>
      <c r="AN159" s="246">
        <f t="shared" si="16"/>
        <v>-4246.0999999999767</v>
      </c>
    </row>
    <row r="160" spans="1:40" ht="14.4" thickBot="1" x14ac:dyDescent="0.3">
      <c r="A160" s="234" t="s">
        <v>318</v>
      </c>
      <c r="B160" s="234" t="s">
        <v>36</v>
      </c>
      <c r="C160" s="272">
        <v>2498</v>
      </c>
      <c r="D160" s="273" t="s">
        <v>949</v>
      </c>
      <c r="E160" t="s">
        <v>2735</v>
      </c>
      <c r="F160" s="301">
        <v>434717.39</v>
      </c>
      <c r="G160" s="301">
        <v>0</v>
      </c>
      <c r="H160" s="301">
        <v>127001.52</v>
      </c>
      <c r="I160">
        <v>1120816.67</v>
      </c>
      <c r="J160">
        <v>512433.49</v>
      </c>
      <c r="N160" s="301">
        <v>0</v>
      </c>
      <c r="R160">
        <v>186935.9</v>
      </c>
      <c r="S160">
        <v>2038406.69</v>
      </c>
      <c r="T160" s="301">
        <v>87790.84</v>
      </c>
      <c r="W160" s="301">
        <v>336875</v>
      </c>
      <c r="X160" s="301">
        <v>9818.4</v>
      </c>
      <c r="Y160">
        <v>377585</v>
      </c>
      <c r="AB160">
        <v>60142.97</v>
      </c>
      <c r="AC160">
        <v>16454.86</v>
      </c>
      <c r="AI160" s="244">
        <f t="shared" si="17"/>
        <v>561718.91</v>
      </c>
      <c r="AJ160" s="251">
        <f t="shared" si="18"/>
        <v>0</v>
      </c>
      <c r="AK160" s="265">
        <f t="shared" si="19"/>
        <v>561718.91</v>
      </c>
      <c r="AL160" s="266">
        <f t="shared" si="20"/>
        <v>434484.24</v>
      </c>
      <c r="AM160" s="266">
        <f t="shared" si="21"/>
        <v>454182.82999999996</v>
      </c>
      <c r="AN160" s="246">
        <f t="shared" si="16"/>
        <v>-19698.589999999967</v>
      </c>
    </row>
    <row r="161" spans="1:40" ht="14.4" thickBot="1" x14ac:dyDescent="0.3">
      <c r="A161" s="234" t="s">
        <v>318</v>
      </c>
      <c r="B161" s="234" t="s">
        <v>36</v>
      </c>
      <c r="C161" s="272">
        <v>4052</v>
      </c>
      <c r="D161" s="273" t="s">
        <v>950</v>
      </c>
      <c r="E161" t="s">
        <v>2736</v>
      </c>
      <c r="F161" s="301">
        <v>924522.68</v>
      </c>
      <c r="G161" s="301">
        <v>4475.13</v>
      </c>
      <c r="H161" s="301">
        <v>75569.48</v>
      </c>
      <c r="I161">
        <v>1029866.28</v>
      </c>
      <c r="J161">
        <v>609959.63</v>
      </c>
      <c r="K161" s="301">
        <v>0</v>
      </c>
      <c r="N161" s="301">
        <v>404</v>
      </c>
      <c r="R161">
        <v>203749.15</v>
      </c>
      <c r="S161">
        <v>2546107.46</v>
      </c>
      <c r="T161" s="301">
        <v>96831.74</v>
      </c>
      <c r="W161" s="301">
        <v>299320</v>
      </c>
      <c r="X161" s="301">
        <v>29304.74</v>
      </c>
      <c r="Y161">
        <v>339403.5</v>
      </c>
      <c r="AB161">
        <v>96683</v>
      </c>
      <c r="AC161">
        <v>61193.46</v>
      </c>
      <c r="AG161">
        <v>7594.58</v>
      </c>
      <c r="AI161" s="244">
        <f t="shared" si="17"/>
        <v>1004567.29</v>
      </c>
      <c r="AJ161" s="251">
        <f t="shared" si="18"/>
        <v>404</v>
      </c>
      <c r="AK161" s="265">
        <f t="shared" si="19"/>
        <v>1004163.29</v>
      </c>
      <c r="AL161" s="266">
        <f t="shared" si="20"/>
        <v>425456.48</v>
      </c>
      <c r="AM161" s="266">
        <f t="shared" si="21"/>
        <v>504874.54000000004</v>
      </c>
      <c r="AN161" s="246">
        <f t="shared" si="16"/>
        <v>-79418.060000000056</v>
      </c>
    </row>
    <row r="162" spans="1:40" ht="14.4" thickBot="1" x14ac:dyDescent="0.3">
      <c r="A162" s="234" t="s">
        <v>318</v>
      </c>
      <c r="B162" s="234" t="s">
        <v>36</v>
      </c>
      <c r="C162" s="272">
        <v>2478</v>
      </c>
      <c r="D162" s="273" t="s">
        <v>951</v>
      </c>
      <c r="E162" t="s">
        <v>2737</v>
      </c>
      <c r="F162" s="301">
        <v>434044.2</v>
      </c>
      <c r="G162" s="301">
        <v>43047.19</v>
      </c>
      <c r="H162" s="301">
        <v>67201.16</v>
      </c>
      <c r="I162">
        <v>230694.81</v>
      </c>
      <c r="J162">
        <v>498954.35</v>
      </c>
      <c r="K162" s="301">
        <v>14700</v>
      </c>
      <c r="N162" s="301">
        <v>2856</v>
      </c>
      <c r="R162">
        <v>-1414221.85</v>
      </c>
      <c r="S162">
        <v>2320392.7599999998</v>
      </c>
      <c r="T162" s="301">
        <v>305391.87</v>
      </c>
      <c r="W162" s="301">
        <v>156093</v>
      </c>
      <c r="X162" s="301">
        <v>6888.96</v>
      </c>
      <c r="Y162">
        <v>203113</v>
      </c>
      <c r="AB162">
        <v>43717.53</v>
      </c>
      <c r="AC162">
        <v>11113.51</v>
      </c>
      <c r="AG162">
        <v>6622.58</v>
      </c>
      <c r="AI162" s="244">
        <f t="shared" si="17"/>
        <v>544292.55000000005</v>
      </c>
      <c r="AJ162" s="251">
        <f t="shared" si="18"/>
        <v>17556</v>
      </c>
      <c r="AK162" s="265">
        <f t="shared" si="19"/>
        <v>526736.55000000005</v>
      </c>
      <c r="AL162" s="266">
        <f t="shared" si="20"/>
        <v>468373.83</v>
      </c>
      <c r="AM162" s="266">
        <f t="shared" si="21"/>
        <v>264566.62</v>
      </c>
      <c r="AN162" s="246">
        <f t="shared" si="16"/>
        <v>203807.21000000002</v>
      </c>
    </row>
    <row r="163" spans="1:40" ht="14.4" thickBot="1" x14ac:dyDescent="0.3">
      <c r="A163" s="234" t="s">
        <v>318</v>
      </c>
      <c r="B163" s="234" t="s">
        <v>36</v>
      </c>
      <c r="C163" s="272">
        <v>2353</v>
      </c>
      <c r="D163" s="273" t="s">
        <v>952</v>
      </c>
      <c r="E163" t="s">
        <v>2797</v>
      </c>
      <c r="F163" s="301">
        <v>470248.73</v>
      </c>
      <c r="G163" s="301">
        <v>15637.5</v>
      </c>
      <c r="H163" s="301">
        <v>175714</v>
      </c>
      <c r="I163">
        <v>784887.72</v>
      </c>
      <c r="J163">
        <v>411037.06</v>
      </c>
      <c r="K163" s="301">
        <v>3000</v>
      </c>
      <c r="N163" s="301">
        <v>546</v>
      </c>
      <c r="R163">
        <v>-762068.74</v>
      </c>
      <c r="S163">
        <v>2754433.99</v>
      </c>
      <c r="T163" s="301">
        <v>62934.239999999998</v>
      </c>
      <c r="W163" s="301">
        <v>252322</v>
      </c>
      <c r="X163" s="301">
        <v>11289.92</v>
      </c>
      <c r="Y163">
        <v>300012</v>
      </c>
      <c r="AB163">
        <v>58176.160000000003</v>
      </c>
      <c r="AC163">
        <v>69118.84</v>
      </c>
      <c r="AG163">
        <v>4493</v>
      </c>
      <c r="AI163" s="244">
        <f t="shared" si="17"/>
        <v>661600.23</v>
      </c>
      <c r="AJ163" s="251">
        <f t="shared" si="18"/>
        <v>3546</v>
      </c>
      <c r="AK163" s="265">
        <f t="shared" si="19"/>
        <v>658054.23</v>
      </c>
      <c r="AL163" s="266">
        <f t="shared" si="20"/>
        <v>326546.15999999997</v>
      </c>
      <c r="AM163" s="266">
        <f t="shared" si="21"/>
        <v>431800</v>
      </c>
      <c r="AN163" s="246">
        <f t="shared" si="16"/>
        <v>-105253.84000000003</v>
      </c>
    </row>
    <row r="164" spans="1:40" ht="14.4" thickBot="1" x14ac:dyDescent="0.3">
      <c r="A164" s="234" t="s">
        <v>318</v>
      </c>
      <c r="B164" s="234" t="s">
        <v>36</v>
      </c>
      <c r="C164" s="272">
        <v>5363</v>
      </c>
      <c r="D164" s="273" t="s">
        <v>953</v>
      </c>
      <c r="E164" t="s">
        <v>2801</v>
      </c>
      <c r="F164" s="301">
        <v>732135.26</v>
      </c>
      <c r="G164" s="301">
        <v>940.88</v>
      </c>
      <c r="H164" s="301">
        <v>79082.3</v>
      </c>
      <c r="I164">
        <v>493590</v>
      </c>
      <c r="J164">
        <v>268833.57</v>
      </c>
      <c r="K164" s="301">
        <v>9500</v>
      </c>
      <c r="N164" s="301">
        <v>0</v>
      </c>
      <c r="R164">
        <v>-2845938.96</v>
      </c>
      <c r="S164">
        <v>4163724</v>
      </c>
      <c r="T164" s="301">
        <v>410898.21</v>
      </c>
      <c r="V164" s="301">
        <v>0.72</v>
      </c>
      <c r="W164" s="301">
        <v>183841</v>
      </c>
      <c r="X164" s="301">
        <v>27599.119999999999</v>
      </c>
      <c r="Y164">
        <v>212241</v>
      </c>
      <c r="AB164">
        <v>92805.46</v>
      </c>
      <c r="AC164">
        <v>12568.34</v>
      </c>
      <c r="AG164">
        <v>15969.14</v>
      </c>
      <c r="AI164" s="244">
        <f t="shared" si="17"/>
        <v>812158.44000000006</v>
      </c>
      <c r="AJ164" s="251">
        <f t="shared" si="18"/>
        <v>9500</v>
      </c>
      <c r="AK164" s="265">
        <f t="shared" si="19"/>
        <v>802658.44000000006</v>
      </c>
      <c r="AL164" s="266">
        <f t="shared" si="20"/>
        <v>622339.04999999993</v>
      </c>
      <c r="AM164" s="266">
        <f t="shared" si="21"/>
        <v>333583.94000000006</v>
      </c>
      <c r="AN164" s="246">
        <f t="shared" si="16"/>
        <v>288755.10999999987</v>
      </c>
    </row>
    <row r="165" spans="1:40" ht="14.4" thickBot="1" x14ac:dyDescent="0.3">
      <c r="A165" s="234" t="s">
        <v>318</v>
      </c>
      <c r="B165" s="234" t="s">
        <v>36</v>
      </c>
      <c r="C165" s="272">
        <v>2121</v>
      </c>
      <c r="D165" s="273" t="s">
        <v>954</v>
      </c>
      <c r="E165" t="s">
        <v>2805</v>
      </c>
      <c r="F165" s="301">
        <v>270048.62</v>
      </c>
      <c r="G165" s="301">
        <v>46996.31</v>
      </c>
      <c r="H165" s="301">
        <v>562932.32999999996</v>
      </c>
      <c r="I165">
        <v>690674.81</v>
      </c>
      <c r="J165">
        <v>546095.72</v>
      </c>
      <c r="K165" s="301">
        <v>62000</v>
      </c>
      <c r="N165" s="301">
        <v>2803</v>
      </c>
      <c r="R165">
        <v>-1124117.8799999999</v>
      </c>
      <c r="S165">
        <v>3254719.47</v>
      </c>
      <c r="T165" s="301">
        <v>42521.66</v>
      </c>
      <c r="W165" s="301">
        <v>268653</v>
      </c>
      <c r="X165" s="301">
        <v>5054.3999999999996</v>
      </c>
      <c r="Y165">
        <v>311620</v>
      </c>
      <c r="AB165">
        <v>30873.360000000001</v>
      </c>
      <c r="AC165">
        <v>39764.019999999997</v>
      </c>
      <c r="AG165">
        <v>13231.56</v>
      </c>
      <c r="AI165" s="244">
        <f t="shared" si="17"/>
        <v>879977.26</v>
      </c>
      <c r="AJ165" s="251">
        <f t="shared" si="18"/>
        <v>64803</v>
      </c>
      <c r="AK165" s="265">
        <f t="shared" si="19"/>
        <v>815174.26</v>
      </c>
      <c r="AL165" s="266">
        <f t="shared" si="20"/>
        <v>316229.06000000006</v>
      </c>
      <c r="AM165" s="266">
        <f t="shared" si="21"/>
        <v>395488.94</v>
      </c>
      <c r="AN165" s="246">
        <f t="shared" si="16"/>
        <v>-79259.879999999946</v>
      </c>
    </row>
    <row r="166" spans="1:40" ht="14.4" thickBot="1" x14ac:dyDescent="0.3">
      <c r="A166" s="234" t="s">
        <v>320</v>
      </c>
      <c r="B166" s="234" t="s">
        <v>37</v>
      </c>
      <c r="C166" s="272">
        <v>5006</v>
      </c>
      <c r="D166" s="273" t="s">
        <v>955</v>
      </c>
      <c r="E166" t="s">
        <v>2738</v>
      </c>
      <c r="F166" s="301">
        <v>534406.55000000005</v>
      </c>
      <c r="G166" s="301">
        <v>1147614.53</v>
      </c>
      <c r="H166" s="301">
        <v>97390.52</v>
      </c>
      <c r="I166">
        <v>281530.83</v>
      </c>
      <c r="J166">
        <v>337388.71</v>
      </c>
      <c r="K166" s="301">
        <v>3000</v>
      </c>
      <c r="N166" s="301">
        <v>564.35</v>
      </c>
      <c r="R166">
        <v>-2597590.71</v>
      </c>
      <c r="S166">
        <v>5043639.74</v>
      </c>
      <c r="T166" s="301">
        <v>112185.38</v>
      </c>
      <c r="W166" s="301">
        <v>353518.2</v>
      </c>
      <c r="Y166">
        <v>416328.2</v>
      </c>
      <c r="AB166">
        <v>66626.66</v>
      </c>
      <c r="AC166">
        <v>25116.92</v>
      </c>
      <c r="AI166" s="244">
        <f t="shared" si="17"/>
        <v>1779411.6</v>
      </c>
      <c r="AJ166" s="251">
        <f t="shared" si="18"/>
        <v>3564.35</v>
      </c>
      <c r="AK166" s="265">
        <f t="shared" si="19"/>
        <v>1775847.25</v>
      </c>
      <c r="AL166" s="266">
        <f t="shared" si="20"/>
        <v>465703.58</v>
      </c>
      <c r="AM166" s="266">
        <f t="shared" si="21"/>
        <v>508071.77999999997</v>
      </c>
      <c r="AN166" s="246">
        <f t="shared" si="16"/>
        <v>-42368.199999999953</v>
      </c>
    </row>
    <row r="167" spans="1:40" ht="14.4" thickBot="1" x14ac:dyDescent="0.3">
      <c r="A167" s="234" t="s">
        <v>320</v>
      </c>
      <c r="B167" s="234" t="s">
        <v>37</v>
      </c>
      <c r="C167" s="272">
        <v>2343</v>
      </c>
      <c r="D167" s="273" t="s">
        <v>956</v>
      </c>
      <c r="E167" t="s">
        <v>2739</v>
      </c>
      <c r="F167" s="301">
        <v>182739.1</v>
      </c>
      <c r="G167" s="301">
        <v>46142.3</v>
      </c>
      <c r="H167" s="301">
        <v>18335.849999999999</v>
      </c>
      <c r="I167">
        <v>611474.93999999994</v>
      </c>
      <c r="J167">
        <v>108889.52</v>
      </c>
      <c r="K167" s="301">
        <v>3000</v>
      </c>
      <c r="N167" s="301">
        <v>0</v>
      </c>
      <c r="R167">
        <v>-2169983.02</v>
      </c>
      <c r="S167">
        <v>3325480.98</v>
      </c>
      <c r="T167" s="301">
        <v>57283.49</v>
      </c>
      <c r="W167" s="301">
        <v>168609</v>
      </c>
      <c r="Y167">
        <v>213095</v>
      </c>
      <c r="AB167">
        <v>115086.58</v>
      </c>
      <c r="AC167">
        <v>48064.46</v>
      </c>
      <c r="AI167" s="244">
        <f t="shared" si="17"/>
        <v>247217.25000000003</v>
      </c>
      <c r="AJ167" s="251">
        <f t="shared" si="18"/>
        <v>3000</v>
      </c>
      <c r="AK167" s="265">
        <f t="shared" si="19"/>
        <v>244217.25000000003</v>
      </c>
      <c r="AL167" s="266">
        <f t="shared" si="20"/>
        <v>225892.49</v>
      </c>
      <c r="AM167" s="266">
        <f t="shared" si="21"/>
        <v>376246.04000000004</v>
      </c>
      <c r="AN167" s="246">
        <f t="shared" si="16"/>
        <v>-150353.55000000005</v>
      </c>
    </row>
    <row r="168" spans="1:40" ht="14.4" thickBot="1" x14ac:dyDescent="0.3">
      <c r="A168" s="234" t="s">
        <v>320</v>
      </c>
      <c r="B168" s="234" t="s">
        <v>37</v>
      </c>
      <c r="C168" s="272">
        <v>2524</v>
      </c>
      <c r="D168" s="273" t="s">
        <v>957</v>
      </c>
      <c r="E168" t="s">
        <v>2740</v>
      </c>
      <c r="F168" s="301">
        <v>491165.46</v>
      </c>
      <c r="G168" s="301">
        <v>499386.79</v>
      </c>
      <c r="H168" s="301">
        <v>8144.09</v>
      </c>
      <c r="I168">
        <v>596961.99</v>
      </c>
      <c r="J168">
        <v>195162.93</v>
      </c>
      <c r="K168" s="301">
        <v>2000</v>
      </c>
      <c r="N168" s="301">
        <v>28.04</v>
      </c>
      <c r="R168">
        <v>-469559.14</v>
      </c>
      <c r="S168">
        <v>2333757.04</v>
      </c>
      <c r="T168" s="301">
        <v>61873.599999999999</v>
      </c>
      <c r="W168" s="301">
        <v>280259</v>
      </c>
      <c r="Y168">
        <v>321219</v>
      </c>
      <c r="AB168">
        <v>40596.769999999997</v>
      </c>
      <c r="AC168">
        <v>35402.58</v>
      </c>
      <c r="AI168" s="244">
        <f t="shared" si="17"/>
        <v>998696.34</v>
      </c>
      <c r="AJ168" s="251">
        <f t="shared" si="18"/>
        <v>2028.04</v>
      </c>
      <c r="AK168" s="265">
        <f t="shared" si="19"/>
        <v>996668.29999999993</v>
      </c>
      <c r="AL168" s="266">
        <f t="shared" si="20"/>
        <v>342132.6</v>
      </c>
      <c r="AM168" s="266">
        <f t="shared" si="21"/>
        <v>397218.35000000003</v>
      </c>
      <c r="AN168" s="246">
        <f t="shared" si="16"/>
        <v>-55085.750000000058</v>
      </c>
    </row>
    <row r="169" spans="1:40" ht="14.4" thickBot="1" x14ac:dyDescent="0.3">
      <c r="A169" s="234" t="s">
        <v>320</v>
      </c>
      <c r="B169" s="234" t="s">
        <v>37</v>
      </c>
      <c r="C169" s="272">
        <v>6272</v>
      </c>
      <c r="D169" s="273" t="s">
        <v>958</v>
      </c>
      <c r="E169" t="s">
        <v>2741</v>
      </c>
      <c r="F169" s="301">
        <v>1303514.3400000001</v>
      </c>
      <c r="G169" s="301">
        <v>1207526</v>
      </c>
      <c r="H169" s="301">
        <v>118848.37</v>
      </c>
      <c r="I169">
        <v>117689.24</v>
      </c>
      <c r="J169">
        <v>71182.75</v>
      </c>
      <c r="K169" s="301">
        <v>3000</v>
      </c>
      <c r="N169" s="301">
        <v>0</v>
      </c>
      <c r="R169">
        <v>-422750.06</v>
      </c>
      <c r="S169">
        <v>3361619.92</v>
      </c>
      <c r="T169" s="301">
        <v>142381.82</v>
      </c>
      <c r="W169" s="301">
        <v>260029</v>
      </c>
      <c r="Y169">
        <v>413901</v>
      </c>
      <c r="AB169">
        <v>52193.21</v>
      </c>
      <c r="AC169">
        <v>9284.9599999999991</v>
      </c>
      <c r="AI169" s="244">
        <f t="shared" si="17"/>
        <v>2629888.71</v>
      </c>
      <c r="AJ169" s="251">
        <f t="shared" si="18"/>
        <v>3000</v>
      </c>
      <c r="AK169" s="265">
        <f t="shared" si="19"/>
        <v>2626888.71</v>
      </c>
      <c r="AL169" s="266">
        <f t="shared" si="20"/>
        <v>402410.82</v>
      </c>
      <c r="AM169" s="266">
        <f t="shared" si="21"/>
        <v>475379.17000000004</v>
      </c>
      <c r="AN169" s="246">
        <f t="shared" si="16"/>
        <v>-72968.350000000035</v>
      </c>
    </row>
    <row r="170" spans="1:40" ht="14.4" thickBot="1" x14ac:dyDescent="0.3">
      <c r="A170" s="234" t="s">
        <v>320</v>
      </c>
      <c r="B170" s="234" t="s">
        <v>37</v>
      </c>
      <c r="C170" s="272">
        <v>5818</v>
      </c>
      <c r="D170" s="273" t="s">
        <v>959</v>
      </c>
      <c r="E170" t="s">
        <v>2742</v>
      </c>
      <c r="F170" s="301">
        <v>1024087.87</v>
      </c>
      <c r="G170" s="301">
        <v>5502478.9900000002</v>
      </c>
      <c r="H170" s="301">
        <v>85301.49</v>
      </c>
      <c r="I170">
        <v>359234.2</v>
      </c>
      <c r="J170">
        <v>412630.73</v>
      </c>
      <c r="K170" s="301">
        <v>2100</v>
      </c>
      <c r="N170" s="301">
        <v>1371.12</v>
      </c>
      <c r="R170">
        <v>5649455.9000000004</v>
      </c>
      <c r="S170">
        <v>1757958</v>
      </c>
      <c r="T170" s="301">
        <v>287942.3</v>
      </c>
      <c r="W170" s="301">
        <v>238041.2</v>
      </c>
      <c r="Y170">
        <v>337009.2</v>
      </c>
      <c r="Z170">
        <v>160</v>
      </c>
      <c r="AA170">
        <v>720</v>
      </c>
      <c r="AB170">
        <v>114639.23</v>
      </c>
      <c r="AC170">
        <v>54897.14</v>
      </c>
      <c r="AI170" s="244">
        <f t="shared" si="17"/>
        <v>6611868.3500000006</v>
      </c>
      <c r="AJ170" s="251">
        <f t="shared" si="18"/>
        <v>3471.12</v>
      </c>
      <c r="AK170" s="265">
        <f t="shared" si="19"/>
        <v>6608397.2300000004</v>
      </c>
      <c r="AL170" s="266">
        <f t="shared" si="20"/>
        <v>525983.5</v>
      </c>
      <c r="AM170" s="266">
        <f t="shared" si="21"/>
        <v>507425.57</v>
      </c>
      <c r="AN170" s="246">
        <f t="shared" si="16"/>
        <v>18557.929999999993</v>
      </c>
    </row>
    <row r="171" spans="1:40" ht="14.4" thickBot="1" x14ac:dyDescent="0.3">
      <c r="A171" s="234" t="s">
        <v>320</v>
      </c>
      <c r="B171" s="234" t="s">
        <v>37</v>
      </c>
      <c r="C171" s="272">
        <v>3371</v>
      </c>
      <c r="D171" s="273" t="s">
        <v>960</v>
      </c>
      <c r="E171" t="s">
        <v>2743</v>
      </c>
      <c r="F171" s="301">
        <v>407409.09</v>
      </c>
      <c r="G171" s="301">
        <v>399733.9</v>
      </c>
      <c r="H171" s="301">
        <v>22011.37</v>
      </c>
      <c r="I171">
        <v>506920.2</v>
      </c>
      <c r="J171">
        <v>114683.52</v>
      </c>
      <c r="K171" s="301">
        <v>3000</v>
      </c>
      <c r="N171" s="301">
        <v>514.42999999999995</v>
      </c>
      <c r="R171">
        <v>-728603.16</v>
      </c>
      <c r="S171">
        <v>2322668.0699999998</v>
      </c>
      <c r="T171" s="301">
        <v>104445.63</v>
      </c>
      <c r="W171" s="301">
        <v>222663</v>
      </c>
      <c r="Y171">
        <v>259687</v>
      </c>
      <c r="AB171">
        <v>126960.16</v>
      </c>
      <c r="AC171">
        <v>43823.94</v>
      </c>
      <c r="AI171" s="244">
        <f t="shared" si="17"/>
        <v>829154.36</v>
      </c>
      <c r="AJ171" s="251">
        <f t="shared" si="18"/>
        <v>3514.43</v>
      </c>
      <c r="AK171" s="265">
        <f t="shared" si="19"/>
        <v>825639.92999999993</v>
      </c>
      <c r="AL171" s="266">
        <f t="shared" si="20"/>
        <v>327108.63</v>
      </c>
      <c r="AM171" s="266">
        <f t="shared" si="21"/>
        <v>430471.10000000003</v>
      </c>
      <c r="AN171" s="246">
        <f t="shared" si="16"/>
        <v>-103362.47000000003</v>
      </c>
    </row>
    <row r="172" spans="1:40" ht="14.4" thickBot="1" x14ac:dyDescent="0.3">
      <c r="A172" s="234" t="s">
        <v>320</v>
      </c>
      <c r="B172" s="234" t="s">
        <v>37</v>
      </c>
      <c r="C172" s="272">
        <v>4485</v>
      </c>
      <c r="D172" s="273" t="s">
        <v>961</v>
      </c>
      <c r="E172" t="s">
        <v>2744</v>
      </c>
      <c r="F172" s="301">
        <v>510023.6</v>
      </c>
      <c r="G172" s="301">
        <v>1140366.55</v>
      </c>
      <c r="H172" s="301">
        <v>74784.710000000006</v>
      </c>
      <c r="I172">
        <v>246570.03</v>
      </c>
      <c r="J172">
        <v>852655.45</v>
      </c>
      <c r="K172" s="301">
        <v>3500</v>
      </c>
      <c r="N172" s="301">
        <v>421.04</v>
      </c>
      <c r="R172">
        <v>250680.9</v>
      </c>
      <c r="S172">
        <v>2694089.96</v>
      </c>
      <c r="T172" s="301">
        <v>95881.62</v>
      </c>
      <c r="W172" s="301">
        <v>225566</v>
      </c>
      <c r="Y172">
        <v>320870</v>
      </c>
      <c r="Z172">
        <v>160</v>
      </c>
      <c r="AA172">
        <v>720</v>
      </c>
      <c r="AB172">
        <v>63003.91</v>
      </c>
      <c r="AC172">
        <v>61963.82</v>
      </c>
      <c r="AI172" s="244">
        <f t="shared" si="17"/>
        <v>1725174.8599999999</v>
      </c>
      <c r="AJ172" s="251">
        <f t="shared" si="18"/>
        <v>3921.04</v>
      </c>
      <c r="AK172" s="265">
        <f t="shared" si="19"/>
        <v>1721253.8199999998</v>
      </c>
      <c r="AL172" s="266">
        <f t="shared" si="20"/>
        <v>321447.62</v>
      </c>
      <c r="AM172" s="266">
        <f t="shared" si="21"/>
        <v>446717.73000000004</v>
      </c>
      <c r="AN172" s="246">
        <f t="shared" si="16"/>
        <v>-125270.11000000004</v>
      </c>
    </row>
    <row r="173" spans="1:40" ht="14.4" thickBot="1" x14ac:dyDescent="0.3">
      <c r="A173" s="234" t="s">
        <v>320</v>
      </c>
      <c r="B173" s="234" t="s">
        <v>37</v>
      </c>
      <c r="C173" s="272">
        <v>2325</v>
      </c>
      <c r="D173" s="273" t="s">
        <v>962</v>
      </c>
      <c r="E173" t="s">
        <v>2795</v>
      </c>
      <c r="F173" s="301">
        <v>233703.49</v>
      </c>
      <c r="G173" s="301">
        <v>423786.75</v>
      </c>
      <c r="H173" s="301">
        <v>67527.009999999995</v>
      </c>
      <c r="I173">
        <v>407098.28</v>
      </c>
      <c r="J173">
        <v>923127.27</v>
      </c>
      <c r="K173" s="301">
        <v>0</v>
      </c>
      <c r="N173" s="301">
        <v>0</v>
      </c>
      <c r="R173">
        <v>-401426.11</v>
      </c>
      <c r="S173">
        <v>2583594.75</v>
      </c>
      <c r="T173" s="301">
        <v>69508.95</v>
      </c>
      <c r="W173" s="301">
        <v>122808</v>
      </c>
      <c r="Y173">
        <v>191775</v>
      </c>
      <c r="AB173">
        <v>35149.99</v>
      </c>
      <c r="AC173">
        <v>56099.1</v>
      </c>
      <c r="AI173" s="244">
        <f t="shared" si="17"/>
        <v>725017.25</v>
      </c>
      <c r="AJ173" s="251">
        <f t="shared" si="18"/>
        <v>0</v>
      </c>
      <c r="AK173" s="265">
        <f t="shared" si="19"/>
        <v>725017.25</v>
      </c>
      <c r="AL173" s="266">
        <f t="shared" si="20"/>
        <v>192316.95</v>
      </c>
      <c r="AM173" s="266">
        <f t="shared" si="21"/>
        <v>283024.08999999997</v>
      </c>
      <c r="AN173" s="246">
        <f t="shared" si="16"/>
        <v>-90707.139999999956</v>
      </c>
    </row>
    <row r="174" spans="1:40" ht="14.4" thickBot="1" x14ac:dyDescent="0.3">
      <c r="A174" s="234" t="s">
        <v>320</v>
      </c>
      <c r="B174" s="234" t="s">
        <v>37</v>
      </c>
      <c r="C174" s="272">
        <v>1480</v>
      </c>
      <c r="D174" s="273" t="s">
        <v>963</v>
      </c>
      <c r="E174" t="s">
        <v>2806</v>
      </c>
      <c r="F174" s="301">
        <v>125573.36</v>
      </c>
      <c r="G174" s="301">
        <v>100287.45</v>
      </c>
      <c r="H174" s="301">
        <v>46598.99</v>
      </c>
      <c r="I174">
        <v>996886.78</v>
      </c>
      <c r="J174">
        <v>108001.35</v>
      </c>
      <c r="N174" s="301">
        <v>193.46</v>
      </c>
      <c r="R174">
        <v>-2165428.7000000002</v>
      </c>
      <c r="S174">
        <v>3606433.4</v>
      </c>
      <c r="T174" s="301">
        <v>62206.05</v>
      </c>
      <c r="W174" s="301">
        <v>134176</v>
      </c>
      <c r="Y174">
        <v>173392</v>
      </c>
      <c r="AB174">
        <v>23854.1</v>
      </c>
      <c r="AC174">
        <v>33718.480000000003</v>
      </c>
      <c r="AI174" s="244">
        <f t="shared" si="17"/>
        <v>272459.8</v>
      </c>
      <c r="AJ174" s="251">
        <f t="shared" si="18"/>
        <v>193.46</v>
      </c>
      <c r="AK174" s="265">
        <f t="shared" si="19"/>
        <v>272266.33999999997</v>
      </c>
      <c r="AL174" s="266">
        <f t="shared" si="20"/>
        <v>196382.05</v>
      </c>
      <c r="AM174" s="266">
        <f t="shared" si="21"/>
        <v>230964.58000000002</v>
      </c>
      <c r="AN174" s="246">
        <f t="shared" si="16"/>
        <v>-34582.530000000028</v>
      </c>
    </row>
    <row r="175" spans="1:40" ht="14.4" thickBot="1" x14ac:dyDescent="0.3">
      <c r="A175" s="234" t="s">
        <v>321</v>
      </c>
      <c r="B175" s="234" t="s">
        <v>38</v>
      </c>
      <c r="C175" s="272">
        <v>8344</v>
      </c>
      <c r="D175" s="273" t="s">
        <v>964</v>
      </c>
      <c r="E175" t="s">
        <v>2745</v>
      </c>
      <c r="F175" s="301">
        <v>619016.54</v>
      </c>
      <c r="G175" s="301">
        <v>431668.23</v>
      </c>
      <c r="H175" s="301">
        <v>190544.51</v>
      </c>
      <c r="I175">
        <v>746116.18</v>
      </c>
      <c r="J175">
        <v>241014.17</v>
      </c>
      <c r="N175" s="301">
        <v>1644</v>
      </c>
      <c r="R175">
        <v>-65966.61</v>
      </c>
      <c r="S175">
        <v>1870843.71</v>
      </c>
      <c r="T175" s="301">
        <v>469399.23</v>
      </c>
      <c r="Y175">
        <v>64550</v>
      </c>
      <c r="AB175">
        <v>8962</v>
      </c>
      <c r="AC175">
        <v>10130</v>
      </c>
      <c r="AI175" s="244">
        <f t="shared" si="17"/>
        <v>1241229.28</v>
      </c>
      <c r="AJ175" s="251">
        <f t="shared" si="18"/>
        <v>1644</v>
      </c>
      <c r="AK175" s="265">
        <f t="shared" si="19"/>
        <v>1239585.28</v>
      </c>
      <c r="AL175" s="266">
        <f t="shared" si="20"/>
        <v>469399.23</v>
      </c>
      <c r="AM175" s="266">
        <f t="shared" si="21"/>
        <v>83642</v>
      </c>
      <c r="AN175" s="246">
        <f t="shared" si="16"/>
        <v>385757.23</v>
      </c>
    </row>
    <row r="176" spans="1:40" ht="14.4" thickBot="1" x14ac:dyDescent="0.3">
      <c r="A176" s="234" t="s">
        <v>321</v>
      </c>
      <c r="B176" s="234" t="s">
        <v>38</v>
      </c>
      <c r="C176" s="272">
        <v>3901</v>
      </c>
      <c r="D176" s="273" t="s">
        <v>965</v>
      </c>
      <c r="E176" t="s">
        <v>2746</v>
      </c>
      <c r="F176" s="301">
        <v>736234.82</v>
      </c>
      <c r="G176" s="301">
        <v>33700</v>
      </c>
      <c r="H176" s="301">
        <v>122873.05</v>
      </c>
      <c r="I176">
        <v>725767.33</v>
      </c>
      <c r="J176">
        <v>273607.39</v>
      </c>
      <c r="K176" s="301">
        <v>4000</v>
      </c>
      <c r="N176" s="301">
        <v>25.24</v>
      </c>
      <c r="R176">
        <v>-1868875.23</v>
      </c>
      <c r="S176">
        <v>3462022.37</v>
      </c>
      <c r="T176" s="301">
        <v>457238.75</v>
      </c>
      <c r="W176" s="301">
        <v>386675.4</v>
      </c>
      <c r="X176" s="301">
        <v>69500</v>
      </c>
      <c r="Y176">
        <v>450759.4</v>
      </c>
      <c r="AB176">
        <v>75516.850000000006</v>
      </c>
      <c r="AC176">
        <v>42170.78</v>
      </c>
      <c r="AG176">
        <v>21138.16</v>
      </c>
      <c r="AI176" s="244">
        <f t="shared" si="17"/>
        <v>892807.87</v>
      </c>
      <c r="AJ176" s="251">
        <f t="shared" si="18"/>
        <v>4025.24</v>
      </c>
      <c r="AK176" s="265">
        <f t="shared" si="19"/>
        <v>888782.63</v>
      </c>
      <c r="AL176" s="266">
        <f t="shared" si="20"/>
        <v>913414.15</v>
      </c>
      <c r="AM176" s="266">
        <f t="shared" si="21"/>
        <v>589585.19000000006</v>
      </c>
      <c r="AN176" s="246">
        <f t="shared" si="16"/>
        <v>323828.95999999996</v>
      </c>
    </row>
    <row r="177" spans="1:40" s="276" customFormat="1" ht="14.4" thickBot="1" x14ac:dyDescent="0.3">
      <c r="A177" s="234" t="s">
        <v>321</v>
      </c>
      <c r="B177" s="234" t="s">
        <v>38</v>
      </c>
      <c r="C177" s="272">
        <v>4653</v>
      </c>
      <c r="D177" s="273" t="s">
        <v>966</v>
      </c>
      <c r="E177" t="s">
        <v>2747</v>
      </c>
      <c r="F177" s="301">
        <v>1764961.05</v>
      </c>
      <c r="G177" s="301">
        <v>26102.5</v>
      </c>
      <c r="H177" s="301">
        <v>189732.23</v>
      </c>
      <c r="I177">
        <v>7166020.6799999997</v>
      </c>
      <c r="J177">
        <v>3833478.43</v>
      </c>
      <c r="K177" s="301">
        <v>1900</v>
      </c>
      <c r="L177" s="301"/>
      <c r="M177" s="301"/>
      <c r="N177" s="301">
        <v>202.8</v>
      </c>
      <c r="O177" s="301"/>
      <c r="P177"/>
      <c r="Q177"/>
      <c r="R177">
        <v>11992335.880000001</v>
      </c>
      <c r="S177"/>
      <c r="T177" s="301">
        <v>1365103.02</v>
      </c>
      <c r="U177" s="301"/>
      <c r="V177" s="301"/>
      <c r="W177" s="301">
        <v>270981.09999999998</v>
      </c>
      <c r="X177" s="301"/>
      <c r="Y177">
        <v>440819.1</v>
      </c>
      <c r="Z177">
        <v>4900</v>
      </c>
      <c r="AA177"/>
      <c r="AB177">
        <v>125535.17</v>
      </c>
      <c r="AC177">
        <v>200358.64</v>
      </c>
      <c r="AD177"/>
      <c r="AE177"/>
      <c r="AF177"/>
      <c r="AG177">
        <v>42343.5</v>
      </c>
      <c r="AH177"/>
      <c r="AI177" s="244">
        <f t="shared" si="17"/>
        <v>1980795.78</v>
      </c>
      <c r="AJ177" s="251">
        <f t="shared" si="18"/>
        <v>2102.8000000000002</v>
      </c>
      <c r="AK177" s="265">
        <f t="shared" si="19"/>
        <v>1978692.98</v>
      </c>
      <c r="AL177" s="266">
        <f t="shared" si="20"/>
        <v>1636084.12</v>
      </c>
      <c r="AM177" s="266">
        <f t="shared" si="21"/>
        <v>813956.41</v>
      </c>
      <c r="AN177" s="246">
        <f t="shared" si="16"/>
        <v>822127.71000000008</v>
      </c>
    </row>
    <row r="178" spans="1:40" ht="14.4" thickBot="1" x14ac:dyDescent="0.3">
      <c r="A178" s="234" t="s">
        <v>321</v>
      </c>
      <c r="B178" s="234" t="s">
        <v>38</v>
      </c>
      <c r="C178" s="272">
        <v>4479</v>
      </c>
      <c r="D178" s="273" t="s">
        <v>967</v>
      </c>
      <c r="E178" t="s">
        <v>2748</v>
      </c>
      <c r="F178" s="301">
        <v>2828132.35</v>
      </c>
      <c r="G178" s="301">
        <v>12157.33</v>
      </c>
      <c r="H178" s="301">
        <v>179896.04</v>
      </c>
      <c r="I178">
        <v>557884.35</v>
      </c>
      <c r="J178">
        <v>3290157.8</v>
      </c>
      <c r="K178" s="301">
        <v>0</v>
      </c>
      <c r="M178" s="301">
        <v>144000</v>
      </c>
      <c r="N178" s="301">
        <v>65</v>
      </c>
      <c r="R178">
        <v>-1695303.73</v>
      </c>
      <c r="S178">
        <v>3101018.9</v>
      </c>
      <c r="T178" s="301">
        <v>917261.45</v>
      </c>
      <c r="U178" s="301">
        <v>1000000</v>
      </c>
      <c r="X178" s="301">
        <v>460242.07</v>
      </c>
      <c r="Y178">
        <v>522411</v>
      </c>
      <c r="AB178">
        <v>99742.83</v>
      </c>
      <c r="AC178">
        <v>325527.53999999998</v>
      </c>
      <c r="AG178">
        <v>12298.75</v>
      </c>
      <c r="AI178" s="244">
        <f t="shared" si="17"/>
        <v>3020185.72</v>
      </c>
      <c r="AJ178" s="251">
        <f t="shared" si="18"/>
        <v>144065</v>
      </c>
      <c r="AK178" s="265">
        <f t="shared" si="19"/>
        <v>2876120.72</v>
      </c>
      <c r="AL178" s="266">
        <f t="shared" si="20"/>
        <v>2377503.52</v>
      </c>
      <c r="AM178" s="266">
        <f t="shared" si="21"/>
        <v>959980.11999999988</v>
      </c>
      <c r="AN178" s="246">
        <f t="shared" si="16"/>
        <v>1417523.4000000001</v>
      </c>
    </row>
    <row r="179" spans="1:40" ht="14.4" thickBot="1" x14ac:dyDescent="0.3">
      <c r="A179" s="234" t="s">
        <v>321</v>
      </c>
      <c r="B179" s="234" t="s">
        <v>38</v>
      </c>
      <c r="C179" s="272">
        <v>5054</v>
      </c>
      <c r="D179" s="273" t="s">
        <v>968</v>
      </c>
      <c r="E179" t="s">
        <v>2749</v>
      </c>
      <c r="F179" s="301">
        <v>656762.80000000005</v>
      </c>
      <c r="G179" s="301">
        <v>52865.85</v>
      </c>
      <c r="H179" s="301">
        <v>261348.49</v>
      </c>
      <c r="I179">
        <v>122065.98</v>
      </c>
      <c r="J179">
        <v>637317.62</v>
      </c>
      <c r="K179" s="301">
        <v>1500</v>
      </c>
      <c r="N179" s="301">
        <v>0</v>
      </c>
      <c r="R179">
        <v>1288083.3500000001</v>
      </c>
      <c r="S179">
        <v>254405.43</v>
      </c>
      <c r="T179" s="301">
        <v>453107.85</v>
      </c>
      <c r="W179" s="301">
        <v>460784.4</v>
      </c>
      <c r="Y179">
        <v>547821.4</v>
      </c>
      <c r="AB179">
        <v>92062.09</v>
      </c>
      <c r="AC179">
        <v>65121.57</v>
      </c>
      <c r="AG179">
        <v>13277.98</v>
      </c>
      <c r="AI179" s="244">
        <f t="shared" si="17"/>
        <v>970977.14</v>
      </c>
      <c r="AJ179" s="251">
        <f t="shared" si="18"/>
        <v>1500</v>
      </c>
      <c r="AK179" s="265">
        <f t="shared" si="19"/>
        <v>969477.14</v>
      </c>
      <c r="AL179" s="266">
        <f t="shared" si="20"/>
        <v>913892.25</v>
      </c>
      <c r="AM179" s="266">
        <f t="shared" si="21"/>
        <v>718283.03999999992</v>
      </c>
      <c r="AN179" s="246">
        <f t="shared" si="16"/>
        <v>195609.21000000008</v>
      </c>
    </row>
    <row r="180" spans="1:40" ht="14.4" thickBot="1" x14ac:dyDescent="0.3">
      <c r="A180" s="234" t="s">
        <v>321</v>
      </c>
      <c r="B180" s="234" t="s">
        <v>38</v>
      </c>
      <c r="C180" s="272">
        <v>5698</v>
      </c>
      <c r="D180" s="273" t="s">
        <v>969</v>
      </c>
      <c r="E180" t="s">
        <v>2750</v>
      </c>
      <c r="F180" s="301">
        <v>792032.77</v>
      </c>
      <c r="G180" s="301">
        <v>125369.48</v>
      </c>
      <c r="H180" s="301">
        <v>260737.33</v>
      </c>
      <c r="I180">
        <v>0</v>
      </c>
      <c r="J180">
        <v>478929.59</v>
      </c>
      <c r="K180" s="301">
        <v>8700</v>
      </c>
      <c r="N180" s="301">
        <v>805</v>
      </c>
      <c r="R180">
        <v>-3032054.55</v>
      </c>
      <c r="S180">
        <v>4470863.96</v>
      </c>
      <c r="T180" s="301">
        <v>480370.5</v>
      </c>
      <c r="W180" s="301">
        <v>491014.1</v>
      </c>
      <c r="X180" s="301">
        <v>10500</v>
      </c>
      <c r="Y180">
        <v>581468.1</v>
      </c>
      <c r="AB180">
        <v>86476.75</v>
      </c>
      <c r="AC180">
        <v>99706.99</v>
      </c>
      <c r="AI180" s="244">
        <f t="shared" si="17"/>
        <v>1178139.58</v>
      </c>
      <c r="AJ180" s="251">
        <f t="shared" si="18"/>
        <v>9505</v>
      </c>
      <c r="AK180" s="265">
        <f t="shared" si="19"/>
        <v>1168634.58</v>
      </c>
      <c r="AL180" s="266">
        <f t="shared" si="20"/>
        <v>981884.6</v>
      </c>
      <c r="AM180" s="266">
        <f t="shared" si="21"/>
        <v>767651.83999999997</v>
      </c>
      <c r="AN180" s="246">
        <f t="shared" si="16"/>
        <v>214232.76</v>
      </c>
    </row>
    <row r="181" spans="1:40" ht="14.4" thickBot="1" x14ac:dyDescent="0.3">
      <c r="A181" s="234" t="s">
        <v>321</v>
      </c>
      <c r="B181" s="234" t="s">
        <v>38</v>
      </c>
      <c r="C181" s="272">
        <v>5218</v>
      </c>
      <c r="D181" s="273" t="s">
        <v>970</v>
      </c>
      <c r="E181" t="s">
        <v>2751</v>
      </c>
      <c r="F181" s="301">
        <v>629463.57999999996</v>
      </c>
      <c r="G181" s="301">
        <v>31801.5</v>
      </c>
      <c r="H181" s="301">
        <v>128492.54</v>
      </c>
      <c r="I181">
        <v>26708.95</v>
      </c>
      <c r="J181">
        <v>159936.85999999999</v>
      </c>
      <c r="K181" s="301">
        <v>7200</v>
      </c>
      <c r="M181" s="301">
        <v>36000</v>
      </c>
      <c r="N181" s="301">
        <v>0</v>
      </c>
      <c r="R181">
        <v>-831309.41</v>
      </c>
      <c r="S181">
        <v>1561169.34</v>
      </c>
      <c r="T181" s="301">
        <v>461459.56</v>
      </c>
      <c r="W181" s="301">
        <v>487584.8</v>
      </c>
      <c r="Y181">
        <v>610638.80000000005</v>
      </c>
      <c r="AB181">
        <v>79037.33</v>
      </c>
      <c r="AC181">
        <v>21207.7</v>
      </c>
      <c r="AG181">
        <v>11125.88</v>
      </c>
      <c r="AI181" s="244">
        <f t="shared" si="17"/>
        <v>789757.62</v>
      </c>
      <c r="AJ181" s="251">
        <f t="shared" si="18"/>
        <v>43200</v>
      </c>
      <c r="AK181" s="265">
        <f t="shared" si="19"/>
        <v>746557.62</v>
      </c>
      <c r="AL181" s="266">
        <f t="shared" si="20"/>
        <v>949044.36</v>
      </c>
      <c r="AM181" s="266">
        <f t="shared" si="21"/>
        <v>722009.71</v>
      </c>
      <c r="AN181" s="246">
        <f t="shared" si="16"/>
        <v>227034.65000000002</v>
      </c>
    </row>
    <row r="182" spans="1:40" ht="14.4" thickBot="1" x14ac:dyDescent="0.3">
      <c r="A182" s="234" t="s">
        <v>321</v>
      </c>
      <c r="B182" s="234" t="s">
        <v>38</v>
      </c>
      <c r="C182" s="272">
        <v>6468</v>
      </c>
      <c r="D182" s="273" t="s">
        <v>971</v>
      </c>
      <c r="E182" t="s">
        <v>2752</v>
      </c>
      <c r="F182" s="301">
        <v>760956.99</v>
      </c>
      <c r="G182" s="301">
        <v>16119.75</v>
      </c>
      <c r="H182" s="301">
        <v>291973.96999999997</v>
      </c>
      <c r="I182">
        <v>726750.98</v>
      </c>
      <c r="J182">
        <v>331547.06</v>
      </c>
      <c r="K182" s="301">
        <v>3210</v>
      </c>
      <c r="M182" s="301">
        <v>67504.38</v>
      </c>
      <c r="N182" s="301">
        <v>361.88</v>
      </c>
      <c r="R182">
        <v>966851.2</v>
      </c>
      <c r="S182">
        <v>1137972.49</v>
      </c>
      <c r="T182" s="301">
        <v>205613.45</v>
      </c>
      <c r="U182" s="301">
        <v>4275</v>
      </c>
      <c r="W182" s="301">
        <v>500310.2</v>
      </c>
      <c r="Y182">
        <v>562488.19999999995</v>
      </c>
      <c r="AB182">
        <v>91409.79</v>
      </c>
      <c r="AC182">
        <v>44970.07</v>
      </c>
      <c r="AG182">
        <v>31936.5</v>
      </c>
      <c r="AI182" s="244">
        <f t="shared" si="17"/>
        <v>1069050.71</v>
      </c>
      <c r="AJ182" s="251">
        <f t="shared" si="18"/>
        <v>71076.260000000009</v>
      </c>
      <c r="AK182" s="265">
        <f t="shared" si="19"/>
        <v>997974.45</v>
      </c>
      <c r="AL182" s="266">
        <f t="shared" si="20"/>
        <v>710198.65</v>
      </c>
      <c r="AM182" s="266">
        <f t="shared" si="21"/>
        <v>730804.55999999994</v>
      </c>
      <c r="AN182" s="246">
        <f t="shared" si="16"/>
        <v>-20605.909999999916</v>
      </c>
    </row>
    <row r="183" spans="1:40" ht="14.4" thickBot="1" x14ac:dyDescent="0.3">
      <c r="A183" s="234" t="s">
        <v>321</v>
      </c>
      <c r="B183" s="234" t="s">
        <v>38</v>
      </c>
      <c r="C183" s="272">
        <v>8206</v>
      </c>
      <c r="D183" s="273" t="s">
        <v>972</v>
      </c>
      <c r="E183" t="s">
        <v>2753</v>
      </c>
      <c r="F183" s="301">
        <v>541498.48</v>
      </c>
      <c r="G183" s="301">
        <v>14899.48</v>
      </c>
      <c r="H183" s="301">
        <v>194604.14</v>
      </c>
      <c r="I183">
        <v>2173475.48</v>
      </c>
      <c r="J183">
        <v>715983.29</v>
      </c>
      <c r="K183" s="301">
        <v>4500</v>
      </c>
      <c r="N183" s="301">
        <v>27192</v>
      </c>
      <c r="P183">
        <v>19500</v>
      </c>
      <c r="R183">
        <v>1559655.25</v>
      </c>
      <c r="S183">
        <v>1899168.01</v>
      </c>
      <c r="T183" s="301">
        <v>512023.67</v>
      </c>
      <c r="W183" s="301">
        <v>338690</v>
      </c>
      <c r="X183" s="301">
        <v>20166.400000000001</v>
      </c>
      <c r="Y183">
        <v>508938.4</v>
      </c>
      <c r="AB183">
        <v>103241.61</v>
      </c>
      <c r="AC183">
        <v>91706.559999999998</v>
      </c>
      <c r="AF183">
        <v>14450.1</v>
      </c>
      <c r="AI183" s="244">
        <f t="shared" si="17"/>
        <v>751002.1</v>
      </c>
      <c r="AJ183" s="251">
        <f t="shared" si="18"/>
        <v>31692</v>
      </c>
      <c r="AK183" s="265">
        <f t="shared" si="19"/>
        <v>719310.1</v>
      </c>
      <c r="AL183" s="266">
        <f t="shared" si="20"/>
        <v>870880.07</v>
      </c>
      <c r="AM183" s="266">
        <f t="shared" si="21"/>
        <v>718336.67</v>
      </c>
      <c r="AN183" s="246">
        <f t="shared" si="16"/>
        <v>152543.39999999991</v>
      </c>
    </row>
    <row r="184" spans="1:40" ht="14.4" thickBot="1" x14ac:dyDescent="0.3">
      <c r="A184" s="234" t="s">
        <v>321</v>
      </c>
      <c r="B184" s="234" t="s">
        <v>38</v>
      </c>
      <c r="C184" s="272">
        <v>4682</v>
      </c>
      <c r="D184" s="273" t="s">
        <v>973</v>
      </c>
      <c r="E184" t="s">
        <v>2754</v>
      </c>
      <c r="F184" s="301">
        <v>451817.49</v>
      </c>
      <c r="G184" s="301">
        <v>14637.14</v>
      </c>
      <c r="H184" s="301">
        <v>170644.63</v>
      </c>
      <c r="I184">
        <v>2346622.44</v>
      </c>
      <c r="J184">
        <v>297667.71000000002</v>
      </c>
      <c r="K184" s="301">
        <v>4780</v>
      </c>
      <c r="M184" s="301">
        <v>40040</v>
      </c>
      <c r="N184" s="301">
        <v>10000</v>
      </c>
      <c r="R184">
        <v>-1423792.35</v>
      </c>
      <c r="S184">
        <v>4476501.28</v>
      </c>
      <c r="T184" s="301">
        <v>369766.71</v>
      </c>
      <c r="W184" s="301">
        <v>293972.3</v>
      </c>
      <c r="X184" s="301">
        <v>50000</v>
      </c>
      <c r="Y184">
        <v>385910.3</v>
      </c>
      <c r="AB184">
        <v>86362.65</v>
      </c>
      <c r="AC184">
        <v>49700.54</v>
      </c>
      <c r="AG184">
        <v>11735.45</v>
      </c>
      <c r="AI184" s="244">
        <f t="shared" si="17"/>
        <v>637099.26</v>
      </c>
      <c r="AJ184" s="251">
        <f t="shared" si="18"/>
        <v>54820</v>
      </c>
      <c r="AK184" s="265">
        <f t="shared" si="19"/>
        <v>582279.26</v>
      </c>
      <c r="AL184" s="266">
        <f t="shared" si="20"/>
        <v>713739.01</v>
      </c>
      <c r="AM184" s="266">
        <f t="shared" si="21"/>
        <v>533708.93999999994</v>
      </c>
      <c r="AN184" s="246">
        <f t="shared" si="16"/>
        <v>180030.07000000007</v>
      </c>
    </row>
    <row r="185" spans="1:40" ht="14.4" thickBot="1" x14ac:dyDescent="0.3">
      <c r="A185" s="234" t="s">
        <v>321</v>
      </c>
      <c r="B185" s="234" t="s">
        <v>38</v>
      </c>
      <c r="C185" s="272">
        <v>5558</v>
      </c>
      <c r="D185" s="273" t="s">
        <v>974</v>
      </c>
      <c r="E185" t="s">
        <v>2755</v>
      </c>
      <c r="F185" s="301">
        <v>504037.06</v>
      </c>
      <c r="G185" s="301">
        <v>4950</v>
      </c>
      <c r="H185" s="301">
        <v>238511.01</v>
      </c>
      <c r="I185">
        <v>193753.16</v>
      </c>
      <c r="J185">
        <v>501407.95</v>
      </c>
      <c r="K185" s="301">
        <v>7500</v>
      </c>
      <c r="M185" s="301">
        <v>78000</v>
      </c>
      <c r="N185" s="301">
        <v>0</v>
      </c>
      <c r="R185">
        <v>-823466.21</v>
      </c>
      <c r="S185">
        <v>1898710.57</v>
      </c>
      <c r="T185" s="301">
        <v>481433.74</v>
      </c>
      <c r="W185" s="301">
        <v>518628.5</v>
      </c>
      <c r="Y185">
        <v>615186.5</v>
      </c>
      <c r="AB185">
        <v>39845.86</v>
      </c>
      <c r="AC185">
        <v>26756.25</v>
      </c>
      <c r="AG185">
        <v>24914.01</v>
      </c>
      <c r="AI185" s="244">
        <f t="shared" si="17"/>
        <v>747498.07000000007</v>
      </c>
      <c r="AJ185" s="251">
        <f t="shared" si="18"/>
        <v>85500</v>
      </c>
      <c r="AK185" s="265">
        <f t="shared" si="19"/>
        <v>661998.07000000007</v>
      </c>
      <c r="AL185" s="266">
        <f t="shared" si="20"/>
        <v>1000062.24</v>
      </c>
      <c r="AM185" s="266">
        <f t="shared" si="21"/>
        <v>706702.62</v>
      </c>
      <c r="AN185" s="246">
        <f t="shared" si="16"/>
        <v>293359.62</v>
      </c>
    </row>
    <row r="186" spans="1:40" ht="14.4" thickBot="1" x14ac:dyDescent="0.3">
      <c r="A186" s="234" t="s">
        <v>321</v>
      </c>
      <c r="B186" s="234" t="s">
        <v>38</v>
      </c>
      <c r="C186" s="272">
        <v>4731</v>
      </c>
      <c r="D186" s="273" t="s">
        <v>975</v>
      </c>
      <c r="E186" t="s">
        <v>2756</v>
      </c>
      <c r="F186" s="301">
        <v>359637.42</v>
      </c>
      <c r="G186" s="301">
        <v>17563.28</v>
      </c>
      <c r="H186" s="301">
        <v>74964.61</v>
      </c>
      <c r="I186">
        <v>196754.02</v>
      </c>
      <c r="J186">
        <v>215198.37</v>
      </c>
      <c r="K186" s="301">
        <v>9400</v>
      </c>
      <c r="N186" s="301">
        <v>750</v>
      </c>
      <c r="O186" s="301">
        <v>0</v>
      </c>
      <c r="R186">
        <v>-1353341.8</v>
      </c>
      <c r="S186">
        <v>2242933.0699999998</v>
      </c>
      <c r="T186" s="301">
        <v>277093.44</v>
      </c>
      <c r="W186" s="301">
        <v>368024</v>
      </c>
      <c r="Y186">
        <v>455827</v>
      </c>
      <c r="AB186">
        <v>164680.14000000001</v>
      </c>
      <c r="AC186">
        <v>29410.55</v>
      </c>
      <c r="AG186">
        <v>6279.32</v>
      </c>
      <c r="AI186" s="244">
        <f t="shared" si="17"/>
        <v>452165.30999999994</v>
      </c>
      <c r="AJ186" s="251">
        <f t="shared" si="18"/>
        <v>10150</v>
      </c>
      <c r="AK186" s="265">
        <f t="shared" si="19"/>
        <v>442015.30999999994</v>
      </c>
      <c r="AL186" s="266">
        <f t="shared" si="20"/>
        <v>645117.43999999994</v>
      </c>
      <c r="AM186" s="266">
        <f t="shared" si="21"/>
        <v>656197.01</v>
      </c>
      <c r="AN186" s="246">
        <f t="shared" si="16"/>
        <v>-11079.570000000065</v>
      </c>
    </row>
    <row r="187" spans="1:40" ht="14.4" thickBot="1" x14ac:dyDescent="0.3">
      <c r="A187" s="234" t="s">
        <v>321</v>
      </c>
      <c r="B187" s="234" t="s">
        <v>38</v>
      </c>
      <c r="C187" s="272">
        <v>3338</v>
      </c>
      <c r="D187" s="273" t="s">
        <v>976</v>
      </c>
      <c r="E187" t="s">
        <v>2798</v>
      </c>
      <c r="F187" s="301">
        <v>195464.16</v>
      </c>
      <c r="G187" s="301">
        <v>19022.5</v>
      </c>
      <c r="H187" s="301">
        <v>151853.85999999999</v>
      </c>
      <c r="I187">
        <v>528496.75</v>
      </c>
      <c r="J187">
        <v>346608.21</v>
      </c>
      <c r="K187" s="301">
        <v>1100</v>
      </c>
      <c r="N187" s="301">
        <v>28.79</v>
      </c>
      <c r="R187">
        <v>-2097241.62</v>
      </c>
      <c r="S187">
        <v>3271789.71</v>
      </c>
      <c r="T187" s="301">
        <v>283267.61</v>
      </c>
      <c r="W187" s="301">
        <v>301043.90000000002</v>
      </c>
      <c r="Y187">
        <v>369309.9</v>
      </c>
      <c r="AB187">
        <v>57127.57</v>
      </c>
      <c r="AC187">
        <v>59289.440000000002</v>
      </c>
      <c r="AG187">
        <v>11912</v>
      </c>
      <c r="AI187" s="244">
        <f t="shared" si="17"/>
        <v>366340.52</v>
      </c>
      <c r="AJ187" s="251">
        <f t="shared" si="18"/>
        <v>1128.79</v>
      </c>
      <c r="AK187" s="265">
        <f t="shared" si="19"/>
        <v>365211.73000000004</v>
      </c>
      <c r="AL187" s="266">
        <f t="shared" si="20"/>
        <v>584311.51</v>
      </c>
      <c r="AM187" s="266">
        <f t="shared" si="21"/>
        <v>497638.91000000003</v>
      </c>
      <c r="AN187" s="246">
        <f t="shared" si="16"/>
        <v>86672.599999999977</v>
      </c>
    </row>
    <row r="188" spans="1:40" s="271" customFormat="1" ht="14.4" thickBot="1" x14ac:dyDescent="0.3">
      <c r="A188" s="234" t="s">
        <v>321</v>
      </c>
      <c r="B188" s="234" t="s">
        <v>38</v>
      </c>
      <c r="C188" s="272">
        <v>6544</v>
      </c>
      <c r="D188" s="273" t="s">
        <v>977</v>
      </c>
      <c r="E188" t="s">
        <v>2807</v>
      </c>
      <c r="F188" s="301">
        <v>932019.47</v>
      </c>
      <c r="G188" s="301">
        <v>7417.53</v>
      </c>
      <c r="H188" s="301">
        <v>378439.85</v>
      </c>
      <c r="I188">
        <v>1572805.38</v>
      </c>
      <c r="J188">
        <v>371992.93</v>
      </c>
      <c r="K188" s="301">
        <v>132660</v>
      </c>
      <c r="L188" s="301"/>
      <c r="M188" s="301"/>
      <c r="N188" s="301">
        <v>654.07000000000005</v>
      </c>
      <c r="O188" s="301"/>
      <c r="P188">
        <v>4045</v>
      </c>
      <c r="Q188"/>
      <c r="R188">
        <v>-475029.21</v>
      </c>
      <c r="S188">
        <v>3600900</v>
      </c>
      <c r="T188" s="301">
        <v>403905.1</v>
      </c>
      <c r="U188" s="301"/>
      <c r="V188" s="301"/>
      <c r="W188" s="301">
        <v>341561.1</v>
      </c>
      <c r="X188" s="301"/>
      <c r="Y188">
        <v>427826.1</v>
      </c>
      <c r="Z188"/>
      <c r="AA188"/>
      <c r="AB188">
        <v>219959.93</v>
      </c>
      <c r="AC188">
        <v>88858.17</v>
      </c>
      <c r="AD188"/>
      <c r="AE188"/>
      <c r="AF188"/>
      <c r="AG188">
        <v>18023.599999999999</v>
      </c>
      <c r="AH188"/>
      <c r="AI188" s="244">
        <f t="shared" si="17"/>
        <v>1317876.8500000001</v>
      </c>
      <c r="AJ188" s="251">
        <f t="shared" si="18"/>
        <v>133314.07</v>
      </c>
      <c r="AK188" s="265">
        <f t="shared" si="19"/>
        <v>1184562.78</v>
      </c>
      <c r="AL188" s="266">
        <f t="shared" si="20"/>
        <v>745466.2</v>
      </c>
      <c r="AM188" s="266">
        <f t="shared" si="21"/>
        <v>754667.8</v>
      </c>
      <c r="AN188" s="246">
        <f t="shared" si="16"/>
        <v>-9201.6000000000931</v>
      </c>
    </row>
    <row r="189" spans="1:40" ht="14.4" thickBot="1" x14ac:dyDescent="0.3">
      <c r="A189" s="234" t="s">
        <v>322</v>
      </c>
      <c r="B189" s="234" t="s">
        <v>39</v>
      </c>
      <c r="C189" s="272">
        <v>2511</v>
      </c>
      <c r="D189" s="273" t="s">
        <v>978</v>
      </c>
      <c r="E189" t="s">
        <v>2757</v>
      </c>
      <c r="F189" s="301">
        <v>818898</v>
      </c>
      <c r="G189" s="301">
        <v>1340</v>
      </c>
      <c r="H189" s="301">
        <v>130576.68</v>
      </c>
      <c r="I189">
        <v>558779.93999999994</v>
      </c>
      <c r="J189">
        <v>71606.91</v>
      </c>
      <c r="K189" s="301">
        <v>0</v>
      </c>
      <c r="L189" s="301">
        <v>3000</v>
      </c>
      <c r="N189" s="301">
        <v>1468.29</v>
      </c>
      <c r="R189">
        <v>-1689132.53</v>
      </c>
      <c r="S189">
        <v>2938659.03</v>
      </c>
      <c r="T189" s="301">
        <v>557854.4</v>
      </c>
      <c r="W189" s="301">
        <v>193185.5</v>
      </c>
      <c r="Y189">
        <v>299270.5</v>
      </c>
      <c r="AB189">
        <v>39154.5</v>
      </c>
      <c r="AC189">
        <v>12221.22</v>
      </c>
      <c r="AG189">
        <v>19587</v>
      </c>
      <c r="AI189" s="244">
        <f t="shared" si="17"/>
        <v>950814.67999999993</v>
      </c>
      <c r="AJ189" s="251">
        <f t="shared" si="18"/>
        <v>4468.29</v>
      </c>
      <c r="AK189" s="265">
        <f t="shared" si="19"/>
        <v>946346.3899999999</v>
      </c>
      <c r="AL189" s="266">
        <f t="shared" si="20"/>
        <v>751039.9</v>
      </c>
      <c r="AM189" s="266">
        <f t="shared" si="21"/>
        <v>370233.22</v>
      </c>
      <c r="AN189" s="246">
        <f t="shared" si="16"/>
        <v>380806.68000000005</v>
      </c>
    </row>
    <row r="190" spans="1:40" ht="14.4" thickBot="1" x14ac:dyDescent="0.3">
      <c r="A190" s="234" t="s">
        <v>322</v>
      </c>
      <c r="B190" s="234" t="s">
        <v>39</v>
      </c>
      <c r="C190" s="272">
        <v>3129</v>
      </c>
      <c r="D190" s="273" t="s">
        <v>979</v>
      </c>
      <c r="E190" t="s">
        <v>2758</v>
      </c>
      <c r="F190" s="301">
        <v>351513.36</v>
      </c>
      <c r="G190" s="301">
        <v>4875</v>
      </c>
      <c r="H190" s="301">
        <v>481800.37</v>
      </c>
      <c r="I190">
        <v>1734730.08</v>
      </c>
      <c r="J190">
        <v>656924.34</v>
      </c>
      <c r="K190" s="301">
        <v>-2440</v>
      </c>
      <c r="N190" s="301">
        <v>-13859.26</v>
      </c>
      <c r="R190">
        <v>2536455.9300000002</v>
      </c>
      <c r="S190">
        <v>578789.84</v>
      </c>
      <c r="T190" s="301">
        <v>334454.46999999997</v>
      </c>
      <c r="W190" s="301">
        <v>392055</v>
      </c>
      <c r="X190" s="301">
        <v>15431</v>
      </c>
      <c r="Y190">
        <v>477882</v>
      </c>
      <c r="AB190">
        <v>31300.68</v>
      </c>
      <c r="AC190">
        <v>23608.16</v>
      </c>
      <c r="AI190" s="244">
        <f t="shared" si="17"/>
        <v>838188.73</v>
      </c>
      <c r="AJ190" s="251">
        <f t="shared" si="18"/>
        <v>-16299.26</v>
      </c>
      <c r="AK190" s="265">
        <f t="shared" si="19"/>
        <v>854487.99</v>
      </c>
      <c r="AL190" s="266">
        <f t="shared" si="20"/>
        <v>741940.47</v>
      </c>
      <c r="AM190" s="266">
        <f t="shared" si="21"/>
        <v>532790.84</v>
      </c>
      <c r="AN190" s="246">
        <f t="shared" si="16"/>
        <v>209149.63</v>
      </c>
    </row>
    <row r="191" spans="1:40" ht="14.4" thickBot="1" x14ac:dyDescent="0.3">
      <c r="A191" s="234" t="s">
        <v>322</v>
      </c>
      <c r="B191" s="234" t="s">
        <v>39</v>
      </c>
      <c r="C191" s="272">
        <v>5633</v>
      </c>
      <c r="D191" s="273" t="s">
        <v>980</v>
      </c>
      <c r="E191" t="s">
        <v>2759</v>
      </c>
      <c r="F191" s="301">
        <v>157399.19</v>
      </c>
      <c r="G191" s="301">
        <v>4200</v>
      </c>
      <c r="H191" s="301">
        <v>105262.01</v>
      </c>
      <c r="I191">
        <v>2116994.7200000002</v>
      </c>
      <c r="J191">
        <v>228568.24</v>
      </c>
      <c r="K191" s="301">
        <v>0</v>
      </c>
      <c r="N191" s="301">
        <v>11500.09</v>
      </c>
      <c r="R191">
        <v>-217616.96</v>
      </c>
      <c r="S191">
        <v>2920045.89</v>
      </c>
      <c r="T191" s="301">
        <v>357056.1</v>
      </c>
      <c r="W191" s="301">
        <v>399007</v>
      </c>
      <c r="X191" s="301">
        <v>6000</v>
      </c>
      <c r="Y191">
        <v>565049</v>
      </c>
      <c r="AB191">
        <v>209206.1</v>
      </c>
      <c r="AC191">
        <v>62482.86</v>
      </c>
      <c r="AI191" s="244">
        <f t="shared" si="17"/>
        <v>266861.2</v>
      </c>
      <c r="AJ191" s="251">
        <f t="shared" si="18"/>
        <v>11500.09</v>
      </c>
      <c r="AK191" s="265">
        <f t="shared" si="19"/>
        <v>255361.11000000002</v>
      </c>
      <c r="AL191" s="266">
        <f t="shared" si="20"/>
        <v>762063.1</v>
      </c>
      <c r="AM191" s="266">
        <f t="shared" si="21"/>
        <v>836737.96</v>
      </c>
      <c r="AN191" s="246">
        <f t="shared" si="16"/>
        <v>-74674.859999999986</v>
      </c>
    </row>
    <row r="192" spans="1:40" ht="14.4" thickBot="1" x14ac:dyDescent="0.3">
      <c r="A192" s="234" t="s">
        <v>322</v>
      </c>
      <c r="B192" s="234" t="s">
        <v>39</v>
      </c>
      <c r="C192" s="272">
        <v>1850</v>
      </c>
      <c r="D192" s="273" t="s">
        <v>981</v>
      </c>
      <c r="E192" t="s">
        <v>2760</v>
      </c>
      <c r="F192" s="301">
        <v>591419.68999999994</v>
      </c>
      <c r="G192" s="301">
        <v>5168.28</v>
      </c>
      <c r="H192" s="301">
        <v>59161.26</v>
      </c>
      <c r="I192">
        <v>353337.82</v>
      </c>
      <c r="J192">
        <v>256523.4</v>
      </c>
      <c r="K192" s="301">
        <v>2000</v>
      </c>
      <c r="N192" s="301">
        <v>1438</v>
      </c>
      <c r="R192">
        <v>-1588121.01</v>
      </c>
      <c r="S192">
        <v>2662416.9900000002</v>
      </c>
      <c r="T192" s="301">
        <v>347370.02</v>
      </c>
      <c r="W192" s="301">
        <v>169056</v>
      </c>
      <c r="Y192">
        <v>208140</v>
      </c>
      <c r="AB192">
        <v>34355.279999999999</v>
      </c>
      <c r="AC192">
        <v>22869.87</v>
      </c>
      <c r="AG192">
        <v>2684.4</v>
      </c>
      <c r="AI192" s="244">
        <f t="shared" si="17"/>
        <v>655749.23</v>
      </c>
      <c r="AJ192" s="251">
        <f t="shared" si="18"/>
        <v>3438</v>
      </c>
      <c r="AK192" s="265">
        <f t="shared" si="19"/>
        <v>652311.23</v>
      </c>
      <c r="AL192" s="266">
        <f t="shared" si="20"/>
        <v>516426.02</v>
      </c>
      <c r="AM192" s="266">
        <f t="shared" si="21"/>
        <v>268049.55000000005</v>
      </c>
      <c r="AN192" s="246">
        <f t="shared" si="16"/>
        <v>248376.46999999997</v>
      </c>
    </row>
    <row r="193" spans="1:40" ht="14.4" thickBot="1" x14ac:dyDescent="0.3">
      <c r="A193" s="234" t="s">
        <v>322</v>
      </c>
      <c r="B193" s="234" t="s">
        <v>39</v>
      </c>
      <c r="C193" s="272">
        <v>3330</v>
      </c>
      <c r="D193" s="273" t="s">
        <v>982</v>
      </c>
      <c r="E193" t="s">
        <v>2761</v>
      </c>
      <c r="F193" s="301">
        <v>1005271.83</v>
      </c>
      <c r="G193" s="301">
        <v>0.2</v>
      </c>
      <c r="H193" s="301">
        <v>44239.11</v>
      </c>
      <c r="I193">
        <v>154621.98000000001</v>
      </c>
      <c r="J193">
        <v>712210.56</v>
      </c>
      <c r="N193" s="301">
        <v>7158.64</v>
      </c>
      <c r="R193">
        <v>-923580.82</v>
      </c>
      <c r="S193">
        <v>2577037.9500000002</v>
      </c>
      <c r="T193" s="301">
        <v>331978.58</v>
      </c>
      <c r="W193" s="301">
        <v>105945</v>
      </c>
      <c r="X193" s="301">
        <v>2000</v>
      </c>
      <c r="Y193">
        <v>151919</v>
      </c>
      <c r="AB193">
        <v>15919.53</v>
      </c>
      <c r="AC193">
        <v>1696.67</v>
      </c>
      <c r="AI193" s="244">
        <f t="shared" si="17"/>
        <v>1049511.1399999999</v>
      </c>
      <c r="AJ193" s="251">
        <f t="shared" si="18"/>
        <v>7158.64</v>
      </c>
      <c r="AK193" s="265">
        <f t="shared" si="19"/>
        <v>1042352.4999999999</v>
      </c>
      <c r="AL193" s="266">
        <f t="shared" si="20"/>
        <v>439923.58</v>
      </c>
      <c r="AM193" s="266">
        <f t="shared" si="21"/>
        <v>169535.2</v>
      </c>
      <c r="AN193" s="246">
        <f t="shared" si="16"/>
        <v>270388.38</v>
      </c>
    </row>
    <row r="194" spans="1:40" ht="14.4" thickBot="1" x14ac:dyDescent="0.3">
      <c r="A194" s="234" t="s">
        <v>330</v>
      </c>
      <c r="B194" s="234" t="s">
        <v>40</v>
      </c>
      <c r="C194" s="272">
        <v>3397</v>
      </c>
      <c r="D194" s="273" t="s">
        <v>983</v>
      </c>
      <c r="E194" t="s">
        <v>2762</v>
      </c>
      <c r="F194" s="301">
        <v>823472.91</v>
      </c>
      <c r="G194" s="301">
        <v>64055</v>
      </c>
      <c r="H194" s="301">
        <v>118812.32</v>
      </c>
      <c r="I194">
        <v>416295.99</v>
      </c>
      <c r="J194">
        <v>462602.38</v>
      </c>
      <c r="K194" s="301">
        <v>44000</v>
      </c>
      <c r="N194" s="301">
        <v>85.03</v>
      </c>
      <c r="R194">
        <v>-1134062.27</v>
      </c>
      <c r="S194">
        <v>2987149.95</v>
      </c>
      <c r="T194" s="301">
        <v>357968.03</v>
      </c>
      <c r="W194" s="301">
        <v>160220</v>
      </c>
      <c r="Y194">
        <v>227848</v>
      </c>
      <c r="Z194">
        <v>32740</v>
      </c>
      <c r="AB194">
        <v>72694.06</v>
      </c>
      <c r="AC194">
        <v>63160.08</v>
      </c>
      <c r="AI194" s="244">
        <f t="shared" si="17"/>
        <v>1006340.23</v>
      </c>
      <c r="AJ194" s="251">
        <f t="shared" si="18"/>
        <v>44085.03</v>
      </c>
      <c r="AK194" s="265">
        <f t="shared" si="19"/>
        <v>962255.2</v>
      </c>
      <c r="AL194" s="266">
        <f t="shared" si="20"/>
        <v>518188.03</v>
      </c>
      <c r="AM194" s="266">
        <f t="shared" si="21"/>
        <v>396442.14</v>
      </c>
      <c r="AN194" s="246">
        <f t="shared" si="16"/>
        <v>121745.89000000001</v>
      </c>
    </row>
    <row r="195" spans="1:40" ht="14.4" thickBot="1" x14ac:dyDescent="0.3">
      <c r="A195" s="234" t="s">
        <v>330</v>
      </c>
      <c r="B195" s="234" t="s">
        <v>40</v>
      </c>
      <c r="C195" s="272">
        <v>2599</v>
      </c>
      <c r="D195" s="273" t="s">
        <v>984</v>
      </c>
      <c r="E195" t="s">
        <v>2763</v>
      </c>
      <c r="F195" s="301">
        <v>710809.21</v>
      </c>
      <c r="G195" s="301">
        <v>46054.54</v>
      </c>
      <c r="H195" s="301">
        <v>27541.56</v>
      </c>
      <c r="I195">
        <v>3281233.09</v>
      </c>
      <c r="J195">
        <v>537601.47</v>
      </c>
      <c r="K195" s="301">
        <v>0</v>
      </c>
      <c r="N195" s="301">
        <v>13550</v>
      </c>
      <c r="R195">
        <v>1336257.1499999999</v>
      </c>
      <c r="S195">
        <v>2987149.95</v>
      </c>
      <c r="T195" s="301">
        <v>468194.59</v>
      </c>
      <c r="W195" s="301">
        <v>361520</v>
      </c>
      <c r="Y195">
        <v>407194</v>
      </c>
      <c r="AB195">
        <v>96306.64</v>
      </c>
      <c r="AC195">
        <v>1181.18</v>
      </c>
      <c r="AI195" s="244">
        <f t="shared" si="17"/>
        <v>784405.31</v>
      </c>
      <c r="AJ195" s="251">
        <f t="shared" si="18"/>
        <v>13550</v>
      </c>
      <c r="AK195" s="265">
        <f t="shared" si="19"/>
        <v>770855.31</v>
      </c>
      <c r="AL195" s="266">
        <f t="shared" si="20"/>
        <v>829714.59000000008</v>
      </c>
      <c r="AM195" s="266">
        <f t="shared" si="21"/>
        <v>504681.82</v>
      </c>
      <c r="AN195" s="246">
        <f t="shared" si="16"/>
        <v>325032.77000000008</v>
      </c>
    </row>
    <row r="196" spans="1:40" ht="14.4" thickBot="1" x14ac:dyDescent="0.3">
      <c r="A196" s="234" t="s">
        <v>330</v>
      </c>
      <c r="B196" s="234" t="s">
        <v>40</v>
      </c>
      <c r="C196" s="272">
        <v>3184</v>
      </c>
      <c r="D196" s="273" t="s">
        <v>985</v>
      </c>
      <c r="E196" t="s">
        <v>2764</v>
      </c>
      <c r="F196" s="301">
        <v>929644.73</v>
      </c>
      <c r="G196" s="301">
        <v>10951.5</v>
      </c>
      <c r="H196" s="301">
        <v>69482.759999999995</v>
      </c>
      <c r="I196">
        <v>494990.3</v>
      </c>
      <c r="J196">
        <v>386449.41</v>
      </c>
      <c r="K196" s="301">
        <v>0</v>
      </c>
      <c r="N196" s="301">
        <v>14240.61</v>
      </c>
      <c r="R196">
        <v>-429932.22</v>
      </c>
      <c r="S196">
        <v>2090614.96</v>
      </c>
      <c r="T196" s="301">
        <v>458991.84</v>
      </c>
      <c r="W196" s="301">
        <v>270775</v>
      </c>
      <c r="Y196">
        <v>334163</v>
      </c>
      <c r="AB196">
        <v>126356.4</v>
      </c>
      <c r="AC196">
        <v>38464.089999999997</v>
      </c>
      <c r="AI196" s="244">
        <f t="shared" si="17"/>
        <v>1010078.99</v>
      </c>
      <c r="AJ196" s="251">
        <f t="shared" si="18"/>
        <v>14240.61</v>
      </c>
      <c r="AK196" s="265">
        <f t="shared" si="19"/>
        <v>995838.38</v>
      </c>
      <c r="AL196" s="266">
        <f t="shared" si="20"/>
        <v>729766.84000000008</v>
      </c>
      <c r="AM196" s="266">
        <f t="shared" si="21"/>
        <v>498983.49</v>
      </c>
      <c r="AN196" s="246">
        <f t="shared" ref="AN196:AN219" si="22">AL196-AM196</f>
        <v>230783.35000000009</v>
      </c>
    </row>
    <row r="197" spans="1:40" ht="14.4" thickBot="1" x14ac:dyDescent="0.3">
      <c r="A197" s="234" t="s">
        <v>330</v>
      </c>
      <c r="B197" s="234" t="s">
        <v>40</v>
      </c>
      <c r="C197" s="272">
        <v>4760</v>
      </c>
      <c r="D197" s="273" t="s">
        <v>986</v>
      </c>
      <c r="E197" t="s">
        <v>2765</v>
      </c>
      <c r="F197" s="301">
        <v>644722.96</v>
      </c>
      <c r="G197" s="301">
        <v>453024.58</v>
      </c>
      <c r="H197" s="301">
        <v>74780.820000000007</v>
      </c>
      <c r="I197">
        <v>648555.49</v>
      </c>
      <c r="J197">
        <v>645940.23</v>
      </c>
      <c r="M197" s="301">
        <v>109</v>
      </c>
      <c r="N197" s="301">
        <v>669.21</v>
      </c>
      <c r="R197">
        <v>1652747.93</v>
      </c>
      <c r="S197">
        <v>433496.95</v>
      </c>
      <c r="T197" s="301">
        <v>835257.81</v>
      </c>
      <c r="Y197">
        <v>436236</v>
      </c>
      <c r="AB197">
        <v>60462.82</v>
      </c>
      <c r="AC197">
        <v>45628</v>
      </c>
      <c r="AI197" s="244">
        <f t="shared" si="17"/>
        <v>1172528.3600000001</v>
      </c>
      <c r="AJ197" s="251">
        <f t="shared" si="18"/>
        <v>778.21</v>
      </c>
      <c r="AK197" s="265">
        <f t="shared" si="19"/>
        <v>1171750.1500000001</v>
      </c>
      <c r="AL197" s="266">
        <f t="shared" si="20"/>
        <v>835257.81</v>
      </c>
      <c r="AM197" s="266">
        <f t="shared" si="21"/>
        <v>542326.82000000007</v>
      </c>
      <c r="AN197" s="246">
        <f t="shared" si="22"/>
        <v>292930.99</v>
      </c>
    </row>
    <row r="198" spans="1:40" ht="14.4" thickBot="1" x14ac:dyDescent="0.3">
      <c r="A198" s="234" t="s">
        <v>333</v>
      </c>
      <c r="B198" s="234" t="s">
        <v>41</v>
      </c>
      <c r="C198" s="272">
        <v>3288</v>
      </c>
      <c r="D198" s="273" t="s">
        <v>987</v>
      </c>
      <c r="E198" t="s">
        <v>2766</v>
      </c>
      <c r="F198" s="301">
        <v>347233.49</v>
      </c>
      <c r="G198" s="301">
        <v>0</v>
      </c>
      <c r="H198" s="301">
        <v>26047.1</v>
      </c>
      <c r="I198">
        <v>374387.74</v>
      </c>
      <c r="J198">
        <v>-1499071.28</v>
      </c>
      <c r="K198" s="301">
        <v>3500</v>
      </c>
      <c r="N198" s="301">
        <v>751</v>
      </c>
      <c r="Q198">
        <v>-8100056.1100000003</v>
      </c>
      <c r="R198">
        <v>3347199.71</v>
      </c>
      <c r="S198">
        <v>4047651.72</v>
      </c>
      <c r="T198" s="301">
        <v>225351.24</v>
      </c>
      <c r="W198" s="301">
        <v>197000</v>
      </c>
      <c r="Y198">
        <v>304046</v>
      </c>
      <c r="Z198">
        <v>984</v>
      </c>
      <c r="AB198">
        <v>39580.65</v>
      </c>
      <c r="AC198">
        <v>59289.86</v>
      </c>
      <c r="AG198">
        <v>1500</v>
      </c>
      <c r="AI198" s="244">
        <f t="shared" si="17"/>
        <v>373280.58999999997</v>
      </c>
      <c r="AJ198" s="251">
        <f t="shared" si="18"/>
        <v>4251</v>
      </c>
      <c r="AK198" s="265">
        <f t="shared" si="19"/>
        <v>369029.58999999997</v>
      </c>
      <c r="AL198" s="266">
        <f t="shared" si="20"/>
        <v>422351.24</v>
      </c>
      <c r="AM198" s="266">
        <f t="shared" si="21"/>
        <v>405400.51</v>
      </c>
      <c r="AN198" s="246">
        <f t="shared" si="22"/>
        <v>16950.729999999981</v>
      </c>
    </row>
    <row r="199" spans="1:40" ht="14.4" thickBot="1" x14ac:dyDescent="0.3">
      <c r="A199" s="234" t="s">
        <v>333</v>
      </c>
      <c r="B199" s="234" t="s">
        <v>41</v>
      </c>
      <c r="C199" s="272">
        <v>2561</v>
      </c>
      <c r="D199" s="273" t="s">
        <v>988</v>
      </c>
      <c r="E199" t="s">
        <v>2767</v>
      </c>
      <c r="F199" s="301">
        <v>378237.25</v>
      </c>
      <c r="G199" s="301">
        <v>32180</v>
      </c>
      <c r="H199" s="301">
        <v>149588.89000000001</v>
      </c>
      <c r="I199">
        <v>660641.65</v>
      </c>
      <c r="J199">
        <v>189060.02</v>
      </c>
      <c r="K199" s="301">
        <v>5400</v>
      </c>
      <c r="N199" s="301">
        <v>0</v>
      </c>
      <c r="Q199">
        <v>327749.2</v>
      </c>
      <c r="R199">
        <v>267271.73</v>
      </c>
      <c r="S199">
        <v>769808.6</v>
      </c>
      <c r="T199" s="301">
        <v>127820.92</v>
      </c>
      <c r="W199" s="301">
        <v>174904.9</v>
      </c>
      <c r="X199" s="301">
        <v>15600</v>
      </c>
      <c r="Y199">
        <v>222100.9</v>
      </c>
      <c r="AB199">
        <v>20975.17</v>
      </c>
      <c r="AC199">
        <v>13871.47</v>
      </c>
      <c r="AI199" s="244">
        <f t="shared" si="17"/>
        <v>560006.14</v>
      </c>
      <c r="AJ199" s="251">
        <f t="shared" si="18"/>
        <v>5400</v>
      </c>
      <c r="AK199" s="265">
        <f t="shared" si="19"/>
        <v>554606.14</v>
      </c>
      <c r="AL199" s="266">
        <f t="shared" si="20"/>
        <v>318325.82</v>
      </c>
      <c r="AM199" s="266">
        <f t="shared" si="21"/>
        <v>256947.54</v>
      </c>
      <c r="AN199" s="246">
        <f t="shared" si="22"/>
        <v>61378.28</v>
      </c>
    </row>
    <row r="200" spans="1:40" ht="14.4" thickBot="1" x14ac:dyDescent="0.3">
      <c r="A200" s="234" t="s">
        <v>333</v>
      </c>
      <c r="B200" s="234" t="s">
        <v>41</v>
      </c>
      <c r="C200" s="272">
        <v>3118</v>
      </c>
      <c r="D200" s="273" t="s">
        <v>989</v>
      </c>
      <c r="E200" t="s">
        <v>2768</v>
      </c>
      <c r="F200" s="301">
        <v>433812.35</v>
      </c>
      <c r="G200" s="301">
        <v>0</v>
      </c>
      <c r="H200" s="301">
        <v>40944.07</v>
      </c>
      <c r="I200">
        <v>796049.04</v>
      </c>
      <c r="J200">
        <v>95907.8</v>
      </c>
      <c r="K200" s="301">
        <v>4500</v>
      </c>
      <c r="M200" s="301">
        <v>57679</v>
      </c>
      <c r="N200" s="301">
        <v>8153</v>
      </c>
      <c r="R200">
        <v>25544.32</v>
      </c>
      <c r="S200">
        <v>1268762.8700000001</v>
      </c>
      <c r="T200" s="301">
        <v>257118.66</v>
      </c>
      <c r="W200" s="301">
        <v>204568</v>
      </c>
      <c r="Y200">
        <v>241296</v>
      </c>
      <c r="AB200">
        <v>176234.09</v>
      </c>
      <c r="AC200">
        <v>32782.5</v>
      </c>
      <c r="AG200">
        <v>-750</v>
      </c>
      <c r="AI200" s="244">
        <f t="shared" si="17"/>
        <v>474756.42</v>
      </c>
      <c r="AJ200" s="251">
        <f t="shared" si="18"/>
        <v>70332</v>
      </c>
      <c r="AK200" s="265">
        <f t="shared" si="19"/>
        <v>404424.42</v>
      </c>
      <c r="AL200" s="266">
        <f t="shared" si="20"/>
        <v>461686.66000000003</v>
      </c>
      <c r="AM200" s="266">
        <f t="shared" si="21"/>
        <v>449562.58999999997</v>
      </c>
      <c r="AN200" s="246">
        <f t="shared" si="22"/>
        <v>12124.070000000065</v>
      </c>
    </row>
    <row r="201" spans="1:40" ht="14.4" thickBot="1" x14ac:dyDescent="0.3">
      <c r="A201" s="234" t="s">
        <v>333</v>
      </c>
      <c r="B201" s="234" t="s">
        <v>41</v>
      </c>
      <c r="C201" s="272">
        <v>1408</v>
      </c>
      <c r="D201" s="273" t="s">
        <v>990</v>
      </c>
      <c r="E201" t="s">
        <v>2769</v>
      </c>
      <c r="F201" s="301">
        <v>100027.93</v>
      </c>
      <c r="G201" s="301">
        <v>19344.32</v>
      </c>
      <c r="H201" s="301">
        <v>29669.35</v>
      </c>
      <c r="I201">
        <v>756427.78</v>
      </c>
      <c r="J201">
        <v>150760.32000000001</v>
      </c>
      <c r="K201" s="301">
        <v>3500</v>
      </c>
      <c r="N201" s="301">
        <v>0</v>
      </c>
      <c r="R201">
        <v>-1382014.75</v>
      </c>
      <c r="S201">
        <v>2464354.4300000002</v>
      </c>
      <c r="T201" s="301">
        <v>106369.24</v>
      </c>
      <c r="W201" s="301">
        <v>85360</v>
      </c>
      <c r="Y201">
        <v>128862</v>
      </c>
      <c r="AB201">
        <v>13092.48</v>
      </c>
      <c r="AC201">
        <v>28684.74</v>
      </c>
      <c r="AI201" s="244">
        <f t="shared" si="17"/>
        <v>149041.60000000001</v>
      </c>
      <c r="AJ201" s="251">
        <f t="shared" si="18"/>
        <v>3500</v>
      </c>
      <c r="AK201" s="265">
        <f t="shared" si="19"/>
        <v>145541.6</v>
      </c>
      <c r="AL201" s="266">
        <f t="shared" si="20"/>
        <v>191729.24</v>
      </c>
      <c r="AM201" s="266">
        <f t="shared" si="21"/>
        <v>170639.22</v>
      </c>
      <c r="AN201" s="246">
        <f t="shared" si="22"/>
        <v>21090.01999999999</v>
      </c>
    </row>
    <row r="202" spans="1:40" ht="14.4" thickBot="1" x14ac:dyDescent="0.3">
      <c r="A202" s="234" t="s">
        <v>333</v>
      </c>
      <c r="B202" s="234" t="s">
        <v>41</v>
      </c>
      <c r="C202" s="272">
        <v>1888</v>
      </c>
      <c r="D202" s="273" t="s">
        <v>991</v>
      </c>
      <c r="E202" t="s">
        <v>2770</v>
      </c>
      <c r="F202" s="301">
        <v>495396.24</v>
      </c>
      <c r="G202" s="301">
        <v>6900</v>
      </c>
      <c r="H202" s="301">
        <v>90717.54</v>
      </c>
      <c r="I202">
        <v>1140628.6499999999</v>
      </c>
      <c r="J202">
        <v>9119.01</v>
      </c>
      <c r="K202" s="301">
        <v>1855</v>
      </c>
      <c r="N202" s="301">
        <v>-428</v>
      </c>
      <c r="Q202">
        <v>-759421.69</v>
      </c>
      <c r="R202">
        <v>800763.73</v>
      </c>
      <c r="T202" s="301">
        <v>104915.17</v>
      </c>
      <c r="W202" s="301">
        <v>268358</v>
      </c>
      <c r="Y202">
        <v>304026</v>
      </c>
      <c r="AB202">
        <v>18355.849999999999</v>
      </c>
      <c r="AC202">
        <v>46718.18</v>
      </c>
      <c r="AI202" s="244">
        <f t="shared" si="17"/>
        <v>593013.78</v>
      </c>
      <c r="AJ202" s="251">
        <f t="shared" si="18"/>
        <v>1427</v>
      </c>
      <c r="AK202" s="265">
        <f t="shared" si="19"/>
        <v>591586.78</v>
      </c>
      <c r="AL202" s="266">
        <f t="shared" si="20"/>
        <v>373273.17</v>
      </c>
      <c r="AM202" s="266">
        <f t="shared" si="21"/>
        <v>369100.02999999997</v>
      </c>
      <c r="AN202" s="246">
        <f t="shared" si="22"/>
        <v>4173.140000000014</v>
      </c>
    </row>
    <row r="203" spans="1:40" ht="14.4" thickBot="1" x14ac:dyDescent="0.3">
      <c r="A203" s="234" t="s">
        <v>333</v>
      </c>
      <c r="B203" s="234" t="s">
        <v>41</v>
      </c>
      <c r="C203" s="272">
        <v>1058</v>
      </c>
      <c r="D203" s="273" t="s">
        <v>992</v>
      </c>
      <c r="E203" t="s">
        <v>2771</v>
      </c>
      <c r="F203" s="301">
        <v>415647.09</v>
      </c>
      <c r="G203" s="301">
        <v>400</v>
      </c>
      <c r="H203" s="301">
        <v>16328</v>
      </c>
      <c r="I203">
        <v>218114.02</v>
      </c>
      <c r="J203">
        <v>83189.539999999994</v>
      </c>
      <c r="K203" s="301">
        <v>8000</v>
      </c>
      <c r="N203" s="301">
        <v>0</v>
      </c>
      <c r="R203">
        <v>-1603002.45</v>
      </c>
      <c r="S203">
        <v>2328715.77</v>
      </c>
      <c r="T203" s="301">
        <v>61199.87</v>
      </c>
      <c r="W203" s="301">
        <v>208740</v>
      </c>
      <c r="Y203">
        <v>216807</v>
      </c>
      <c r="AB203">
        <v>24781.95</v>
      </c>
      <c r="AC203">
        <v>9662.48</v>
      </c>
      <c r="AI203" s="244">
        <f t="shared" ref="AI203:AI219" si="23">SUM(F203:H203)</f>
        <v>432375.09</v>
      </c>
      <c r="AJ203" s="251">
        <f t="shared" ref="AJ203:AJ219" si="24">SUM(K203:O203)</f>
        <v>8000</v>
      </c>
      <c r="AK203" s="265">
        <f t="shared" ref="AK203:AK219" si="25">AI203-AJ203</f>
        <v>424375.09</v>
      </c>
      <c r="AL203" s="266">
        <f t="shared" ref="AL203:AL219" si="26">SUM(T203:X203)</f>
        <v>269939.87</v>
      </c>
      <c r="AM203" s="266">
        <f t="shared" ref="AM203:AM219" si="27">SUM(Y203:AH203)</f>
        <v>251251.43000000002</v>
      </c>
      <c r="AN203" s="246">
        <f t="shared" si="22"/>
        <v>18688.439999999973</v>
      </c>
    </row>
    <row r="204" spans="1:40" ht="14.4" thickBot="1" x14ac:dyDescent="0.3">
      <c r="A204" s="234" t="s">
        <v>333</v>
      </c>
      <c r="B204" s="234" t="s">
        <v>41</v>
      </c>
      <c r="C204" s="272">
        <v>3487</v>
      </c>
      <c r="D204" s="273" t="s">
        <v>993</v>
      </c>
      <c r="E204" t="s">
        <v>2772</v>
      </c>
      <c r="F204" s="301">
        <v>843280.16</v>
      </c>
      <c r="G204" s="301">
        <v>0</v>
      </c>
      <c r="H204" s="301">
        <v>38931.01</v>
      </c>
      <c r="I204">
        <v>2253846.02</v>
      </c>
      <c r="J204">
        <v>311532.68</v>
      </c>
      <c r="N204" s="301">
        <v>387</v>
      </c>
      <c r="R204">
        <v>-669631.63</v>
      </c>
      <c r="S204">
        <v>4119895.74</v>
      </c>
      <c r="T204" s="301">
        <v>89740.17</v>
      </c>
      <c r="W204" s="301">
        <v>210552.6</v>
      </c>
      <c r="X204" s="301">
        <v>30900</v>
      </c>
      <c r="Y204">
        <v>263355.59999999998</v>
      </c>
      <c r="AB204">
        <v>35368.449999999997</v>
      </c>
      <c r="AC204">
        <v>13659.96</v>
      </c>
      <c r="AI204" s="244">
        <f t="shared" si="23"/>
        <v>882211.17</v>
      </c>
      <c r="AJ204" s="251">
        <f t="shared" si="24"/>
        <v>387</v>
      </c>
      <c r="AK204" s="265">
        <f t="shared" si="25"/>
        <v>881824.17</v>
      </c>
      <c r="AL204" s="266">
        <f t="shared" si="26"/>
        <v>331192.77</v>
      </c>
      <c r="AM204" s="266">
        <f t="shared" si="27"/>
        <v>312384.01</v>
      </c>
      <c r="AN204" s="246">
        <f t="shared" si="22"/>
        <v>18808.760000000009</v>
      </c>
    </row>
    <row r="205" spans="1:40" ht="14.4" thickBot="1" x14ac:dyDescent="0.3">
      <c r="A205" s="234" t="s">
        <v>333</v>
      </c>
      <c r="B205" s="234" t="s">
        <v>41</v>
      </c>
      <c r="C205" s="235">
        <v>2685</v>
      </c>
      <c r="D205" s="236" t="s">
        <v>994</v>
      </c>
      <c r="E205" t="s">
        <v>2796</v>
      </c>
      <c r="F205" s="301">
        <v>617914.47</v>
      </c>
      <c r="G205" s="301">
        <v>0</v>
      </c>
      <c r="H205" s="301">
        <v>221353.45</v>
      </c>
      <c r="I205">
        <v>512708.45</v>
      </c>
      <c r="J205">
        <v>-11336.51</v>
      </c>
      <c r="K205" s="301">
        <v>36129</v>
      </c>
      <c r="N205" s="301">
        <v>0</v>
      </c>
      <c r="R205">
        <v>-1682110.43</v>
      </c>
      <c r="S205">
        <v>2992215.82</v>
      </c>
      <c r="T205" s="301">
        <v>116288.05</v>
      </c>
      <c r="V205" s="301">
        <v>2205</v>
      </c>
      <c r="W205" s="301">
        <v>266348</v>
      </c>
      <c r="Y205">
        <v>307461</v>
      </c>
      <c r="AB205">
        <v>8469.3799999999992</v>
      </c>
      <c r="AC205">
        <v>15205.2</v>
      </c>
      <c r="AI205" s="244">
        <f t="shared" si="23"/>
        <v>839267.91999999993</v>
      </c>
      <c r="AJ205" s="251">
        <f t="shared" si="24"/>
        <v>36129</v>
      </c>
      <c r="AK205" s="265">
        <f t="shared" si="25"/>
        <v>803138.91999999993</v>
      </c>
      <c r="AL205" s="266">
        <f t="shared" si="26"/>
        <v>384841.05</v>
      </c>
      <c r="AM205" s="266">
        <f t="shared" si="27"/>
        <v>331135.58</v>
      </c>
      <c r="AN205" s="246">
        <f t="shared" si="22"/>
        <v>53705.469999999972</v>
      </c>
    </row>
    <row r="206" spans="1:40" s="256" customFormat="1" ht="14.4" thickBot="1" x14ac:dyDescent="0.3">
      <c r="A206" s="237" t="s">
        <v>333</v>
      </c>
      <c r="B206" s="237" t="s">
        <v>41</v>
      </c>
      <c r="C206" s="238">
        <v>996</v>
      </c>
      <c r="D206" s="239" t="s">
        <v>995</v>
      </c>
      <c r="E206" t="s">
        <v>2808</v>
      </c>
      <c r="F206" s="301">
        <v>122058.24000000001</v>
      </c>
      <c r="G206" s="301">
        <v>47888</v>
      </c>
      <c r="H206" s="301">
        <v>185344.05</v>
      </c>
      <c r="I206">
        <v>1087703.43</v>
      </c>
      <c r="J206">
        <v>165719.87</v>
      </c>
      <c r="K206" s="301">
        <v>4950</v>
      </c>
      <c r="L206" s="301"/>
      <c r="M206" s="301"/>
      <c r="N206" s="301"/>
      <c r="O206" s="301"/>
      <c r="P206"/>
      <c r="Q206"/>
      <c r="R206">
        <v>751825.18</v>
      </c>
      <c r="S206">
        <v>889745.48</v>
      </c>
      <c r="T206" s="301">
        <v>1496.75</v>
      </c>
      <c r="U206" s="301"/>
      <c r="V206" s="301"/>
      <c r="W206" s="301"/>
      <c r="X206" s="301"/>
      <c r="Y206"/>
      <c r="Z206">
        <v>160</v>
      </c>
      <c r="AA206">
        <v>1000</v>
      </c>
      <c r="AB206">
        <v>19947.03</v>
      </c>
      <c r="AC206">
        <v>5248.19</v>
      </c>
      <c r="AD206"/>
      <c r="AE206"/>
      <c r="AF206"/>
      <c r="AG206"/>
      <c r="AH206"/>
      <c r="AI206" s="244">
        <f t="shared" si="23"/>
        <v>355290.29</v>
      </c>
      <c r="AJ206" s="251">
        <f t="shared" si="24"/>
        <v>4950</v>
      </c>
      <c r="AK206" s="265">
        <f t="shared" si="25"/>
        <v>350340.29</v>
      </c>
      <c r="AL206" s="266">
        <f t="shared" si="26"/>
        <v>1496.75</v>
      </c>
      <c r="AM206" s="266">
        <f t="shared" si="27"/>
        <v>26355.219999999998</v>
      </c>
      <c r="AN206" s="246">
        <f t="shared" si="22"/>
        <v>-24858.469999999998</v>
      </c>
    </row>
    <row r="207" spans="1:40" ht="14.4" thickBot="1" x14ac:dyDescent="0.3">
      <c r="A207" s="234" t="s">
        <v>27</v>
      </c>
      <c r="B207" s="234" t="s">
        <v>28</v>
      </c>
      <c r="C207" s="235">
        <v>3443</v>
      </c>
      <c r="D207" s="236" t="s">
        <v>996</v>
      </c>
      <c r="E207" t="s">
        <v>2773</v>
      </c>
      <c r="F207" s="301">
        <v>644929.86</v>
      </c>
      <c r="G207" s="301">
        <v>20851</v>
      </c>
      <c r="H207" s="301">
        <v>64211.86</v>
      </c>
      <c r="I207">
        <v>1737545.73</v>
      </c>
      <c r="J207">
        <v>265162.23999999999</v>
      </c>
      <c r="N207" s="301">
        <v>0</v>
      </c>
      <c r="R207">
        <v>1816780.74</v>
      </c>
      <c r="S207">
        <v>574807.30000000005</v>
      </c>
      <c r="T207" s="301">
        <v>575666.53</v>
      </c>
      <c r="W207" s="301">
        <v>357096</v>
      </c>
      <c r="X207" s="301">
        <v>2500</v>
      </c>
      <c r="Y207">
        <v>412630</v>
      </c>
      <c r="Z207">
        <v>1500</v>
      </c>
      <c r="AB207">
        <v>56842.83</v>
      </c>
      <c r="AC207">
        <v>53687.26</v>
      </c>
      <c r="AG207">
        <v>15374</v>
      </c>
      <c r="AI207" s="244">
        <f t="shared" si="23"/>
        <v>729992.72</v>
      </c>
      <c r="AJ207" s="251">
        <f t="shared" si="24"/>
        <v>0</v>
      </c>
      <c r="AK207" s="265">
        <f t="shared" si="25"/>
        <v>729992.72</v>
      </c>
      <c r="AL207" s="266">
        <f t="shared" si="26"/>
        <v>935262.53</v>
      </c>
      <c r="AM207" s="266">
        <f t="shared" si="27"/>
        <v>540034.09</v>
      </c>
      <c r="AN207" s="246">
        <f t="shared" si="22"/>
        <v>395228.44000000006</v>
      </c>
    </row>
    <row r="208" spans="1:40" ht="14.4" thickBot="1" x14ac:dyDescent="0.3">
      <c r="A208" s="234" t="s">
        <v>27</v>
      </c>
      <c r="B208" s="234" t="s">
        <v>28</v>
      </c>
      <c r="C208" s="235">
        <v>2891</v>
      </c>
      <c r="D208" s="236" t="s">
        <v>997</v>
      </c>
      <c r="E208" t="s">
        <v>2774</v>
      </c>
      <c r="F208" s="301">
        <v>452163.99</v>
      </c>
      <c r="G208" s="301">
        <v>0</v>
      </c>
      <c r="H208" s="301">
        <v>60312.29</v>
      </c>
      <c r="I208">
        <v>791170.41</v>
      </c>
      <c r="J208">
        <v>232656.88</v>
      </c>
      <c r="K208" s="301">
        <v>22170</v>
      </c>
      <c r="N208" s="301">
        <v>-218</v>
      </c>
      <c r="R208">
        <v>-960217.59</v>
      </c>
      <c r="S208">
        <v>2085517.75</v>
      </c>
      <c r="T208" s="301">
        <v>500571.87</v>
      </c>
      <c r="W208" s="301">
        <v>110397</v>
      </c>
      <c r="Y208">
        <v>176201</v>
      </c>
      <c r="AB208">
        <v>49600.26</v>
      </c>
      <c r="AC208">
        <v>19189.38</v>
      </c>
      <c r="AI208" s="244">
        <f t="shared" si="23"/>
        <v>512476.27999999997</v>
      </c>
      <c r="AJ208" s="251">
        <f t="shared" si="24"/>
        <v>21952</v>
      </c>
      <c r="AK208" s="265">
        <f t="shared" si="25"/>
        <v>490524.27999999997</v>
      </c>
      <c r="AL208" s="266">
        <f t="shared" si="26"/>
        <v>610968.87</v>
      </c>
      <c r="AM208" s="266">
        <f t="shared" si="27"/>
        <v>244990.64</v>
      </c>
      <c r="AN208" s="246">
        <f t="shared" si="22"/>
        <v>365978.23</v>
      </c>
    </row>
    <row r="209" spans="1:40" ht="14.4" thickBot="1" x14ac:dyDescent="0.3">
      <c r="A209" s="234" t="s">
        <v>27</v>
      </c>
      <c r="B209" s="234" t="s">
        <v>28</v>
      </c>
      <c r="C209" s="235">
        <v>5426</v>
      </c>
      <c r="D209" s="236" t="s">
        <v>998</v>
      </c>
      <c r="E209" t="s">
        <v>2775</v>
      </c>
      <c r="F209" s="301">
        <v>913278.78</v>
      </c>
      <c r="G209" s="301">
        <v>103792</v>
      </c>
      <c r="H209" s="301">
        <v>148925.63</v>
      </c>
      <c r="I209">
        <v>735461.47</v>
      </c>
      <c r="J209">
        <v>1258989.6100000001</v>
      </c>
      <c r="K209" s="301">
        <v>0</v>
      </c>
      <c r="N209" s="301">
        <v>0</v>
      </c>
      <c r="R209">
        <v>-469426.4</v>
      </c>
      <c r="S209">
        <v>2982894.62</v>
      </c>
      <c r="T209" s="301">
        <v>211109.51</v>
      </c>
      <c r="W209" s="301">
        <v>622349</v>
      </c>
      <c r="X209" s="301">
        <v>747000</v>
      </c>
      <c r="Y209">
        <v>696528</v>
      </c>
      <c r="AA209">
        <v>5720</v>
      </c>
      <c r="AB209">
        <v>124613.36</v>
      </c>
      <c r="AC209">
        <v>54571.97</v>
      </c>
      <c r="AD209">
        <v>50000</v>
      </c>
      <c r="AG209">
        <v>3054</v>
      </c>
      <c r="AI209" s="244">
        <f t="shared" si="23"/>
        <v>1165996.4100000001</v>
      </c>
      <c r="AJ209" s="251">
        <f t="shared" si="24"/>
        <v>0</v>
      </c>
      <c r="AK209" s="265">
        <f t="shared" si="25"/>
        <v>1165996.4100000001</v>
      </c>
      <c r="AL209" s="266">
        <f t="shared" si="26"/>
        <v>1580458.51</v>
      </c>
      <c r="AM209" s="266">
        <f t="shared" si="27"/>
        <v>934487.33</v>
      </c>
      <c r="AN209" s="246">
        <f t="shared" si="22"/>
        <v>645971.18000000005</v>
      </c>
    </row>
    <row r="210" spans="1:40" ht="14.4" thickBot="1" x14ac:dyDescent="0.3">
      <c r="A210" s="234" t="s">
        <v>27</v>
      </c>
      <c r="B210" s="234" t="s">
        <v>28</v>
      </c>
      <c r="C210" s="272">
        <v>3183</v>
      </c>
      <c r="D210" s="273" t="s">
        <v>999</v>
      </c>
      <c r="E210" t="s">
        <v>2804</v>
      </c>
      <c r="F210" s="301">
        <v>694660.28</v>
      </c>
      <c r="G210" s="301">
        <v>17058.2</v>
      </c>
      <c r="H210" s="301">
        <v>71813.98</v>
      </c>
      <c r="I210">
        <v>360427.89</v>
      </c>
      <c r="J210">
        <v>155310.74</v>
      </c>
      <c r="K210" s="301">
        <v>0</v>
      </c>
      <c r="M210" s="301">
        <v>120000</v>
      </c>
      <c r="N210" s="301">
        <v>233.64</v>
      </c>
      <c r="P210">
        <v>31765</v>
      </c>
      <c r="R210">
        <v>-2647370.62</v>
      </c>
      <c r="S210">
        <v>3532326.06</v>
      </c>
      <c r="T210" s="301">
        <v>493426.97</v>
      </c>
      <c r="W210" s="301">
        <v>50799</v>
      </c>
      <c r="X210" s="301">
        <v>5379.44</v>
      </c>
      <c r="Y210">
        <v>134531</v>
      </c>
      <c r="AB210">
        <v>81761.62</v>
      </c>
      <c r="AC210">
        <v>35530.080000000002</v>
      </c>
      <c r="AG210">
        <v>9517</v>
      </c>
      <c r="AI210" s="244">
        <f t="shared" si="23"/>
        <v>783532.46</v>
      </c>
      <c r="AJ210" s="251">
        <f t="shared" si="24"/>
        <v>120233.64</v>
      </c>
      <c r="AK210" s="265">
        <f t="shared" si="25"/>
        <v>663298.81999999995</v>
      </c>
      <c r="AL210" s="266">
        <f t="shared" si="26"/>
        <v>549605.40999999992</v>
      </c>
      <c r="AM210" s="266">
        <f t="shared" si="27"/>
        <v>261339.7</v>
      </c>
      <c r="AN210" s="246">
        <f t="shared" si="22"/>
        <v>288265.7099999999</v>
      </c>
    </row>
    <row r="211" spans="1:40" ht="14.4" thickBot="1" x14ac:dyDescent="0.3">
      <c r="A211" s="234" t="s">
        <v>341</v>
      </c>
      <c r="B211" s="234" t="s">
        <v>42</v>
      </c>
      <c r="C211" s="272">
        <v>3850</v>
      </c>
      <c r="D211" s="273" t="s">
        <v>1000</v>
      </c>
      <c r="E211" t="s">
        <v>2776</v>
      </c>
      <c r="F211" s="301">
        <v>842039.61</v>
      </c>
      <c r="G211" s="301">
        <v>309427.28000000003</v>
      </c>
      <c r="H211" s="301">
        <v>159952.82</v>
      </c>
      <c r="I211">
        <v>751738.06</v>
      </c>
      <c r="J211">
        <v>456856.07</v>
      </c>
      <c r="K211" s="301">
        <v>31000</v>
      </c>
      <c r="N211" s="301">
        <v>2246.89</v>
      </c>
      <c r="R211">
        <v>-268948.21999999997</v>
      </c>
      <c r="S211">
        <v>3281871.5</v>
      </c>
      <c r="T211" s="301">
        <v>-310720.15000000002</v>
      </c>
      <c r="U211" s="301">
        <v>-65300</v>
      </c>
      <c r="W211" s="301">
        <v>172940</v>
      </c>
      <c r="X211" s="301">
        <v>61200</v>
      </c>
      <c r="Y211">
        <v>196008</v>
      </c>
      <c r="AB211">
        <v>118563.66</v>
      </c>
      <c r="AC211">
        <v>35440.559999999998</v>
      </c>
      <c r="AE211">
        <v>660.76</v>
      </c>
      <c r="AI211" s="244">
        <f t="shared" si="23"/>
        <v>1311419.7100000002</v>
      </c>
      <c r="AJ211" s="251">
        <f t="shared" si="24"/>
        <v>33246.89</v>
      </c>
      <c r="AK211" s="265">
        <f t="shared" si="25"/>
        <v>1278172.8200000003</v>
      </c>
      <c r="AL211" s="266">
        <f t="shared" si="26"/>
        <v>-141880.15000000002</v>
      </c>
      <c r="AM211" s="266">
        <f t="shared" si="27"/>
        <v>350672.98000000004</v>
      </c>
      <c r="AN211" s="246">
        <f t="shared" si="22"/>
        <v>-492553.13000000006</v>
      </c>
    </row>
    <row r="212" spans="1:40" ht="14.4" thickBot="1" x14ac:dyDescent="0.3">
      <c r="A212" s="234" t="s">
        <v>341</v>
      </c>
      <c r="B212" s="234" t="s">
        <v>42</v>
      </c>
      <c r="C212" s="272">
        <v>3381</v>
      </c>
      <c r="D212" s="273" t="s">
        <v>1001</v>
      </c>
      <c r="E212" t="s">
        <v>2777</v>
      </c>
      <c r="F212" s="301">
        <v>713462.04</v>
      </c>
      <c r="G212" s="301">
        <v>2577</v>
      </c>
      <c r="H212" s="301">
        <v>218475.44</v>
      </c>
      <c r="I212">
        <v>709571.47</v>
      </c>
      <c r="J212">
        <v>96525.94</v>
      </c>
      <c r="N212" s="301">
        <v>0</v>
      </c>
      <c r="Q212">
        <v>26928</v>
      </c>
      <c r="R212">
        <v>-47468.36</v>
      </c>
      <c r="S212">
        <v>1733966.78</v>
      </c>
      <c r="T212" s="301">
        <v>9388</v>
      </c>
      <c r="W212" s="301">
        <v>227470</v>
      </c>
      <c r="X212" s="301">
        <v>228184.39</v>
      </c>
      <c r="Y212">
        <v>340469</v>
      </c>
      <c r="AB212">
        <v>26920</v>
      </c>
      <c r="AC212">
        <v>23956.92</v>
      </c>
      <c r="AE212">
        <v>4611</v>
      </c>
      <c r="AI212" s="244">
        <f t="shared" si="23"/>
        <v>934514.48</v>
      </c>
      <c r="AJ212" s="251">
        <f t="shared" si="24"/>
        <v>0</v>
      </c>
      <c r="AK212" s="265">
        <f t="shared" si="25"/>
        <v>934514.48</v>
      </c>
      <c r="AL212" s="266">
        <f t="shared" si="26"/>
        <v>465042.39</v>
      </c>
      <c r="AM212" s="266">
        <f t="shared" si="27"/>
        <v>395956.92</v>
      </c>
      <c r="AN212" s="246">
        <f t="shared" si="22"/>
        <v>69085.47000000003</v>
      </c>
    </row>
    <row r="213" spans="1:40" ht="14.4" thickBot="1" x14ac:dyDescent="0.3">
      <c r="A213" s="234" t="s">
        <v>341</v>
      </c>
      <c r="B213" s="234" t="s">
        <v>42</v>
      </c>
      <c r="C213" s="272">
        <v>2640</v>
      </c>
      <c r="D213" s="273" t="s">
        <v>1002</v>
      </c>
      <c r="E213" t="s">
        <v>2778</v>
      </c>
      <c r="F213" s="301">
        <v>636864.41</v>
      </c>
      <c r="G213" s="301">
        <v>165961.5</v>
      </c>
      <c r="H213" s="301">
        <v>47672.31</v>
      </c>
      <c r="I213">
        <v>1674310.38</v>
      </c>
      <c r="J213">
        <v>151065.06</v>
      </c>
      <c r="K213" s="301">
        <v>0</v>
      </c>
      <c r="N213" s="301">
        <v>-1229</v>
      </c>
      <c r="S213">
        <v>2681365.84</v>
      </c>
      <c r="T213" s="301">
        <v>193501.17</v>
      </c>
      <c r="W213" s="301">
        <v>149960</v>
      </c>
      <c r="Y213">
        <v>228204</v>
      </c>
      <c r="AB213">
        <v>23652.14</v>
      </c>
      <c r="AC213">
        <v>29546.94</v>
      </c>
      <c r="AG213">
        <v>21000</v>
      </c>
      <c r="AI213" s="244">
        <f t="shared" si="23"/>
        <v>850498.22</v>
      </c>
      <c r="AJ213" s="251">
        <f t="shared" si="24"/>
        <v>-1229</v>
      </c>
      <c r="AK213" s="265">
        <f t="shared" si="25"/>
        <v>851727.22</v>
      </c>
      <c r="AL213" s="266">
        <f t="shared" si="26"/>
        <v>343461.17000000004</v>
      </c>
      <c r="AM213" s="266">
        <f t="shared" si="27"/>
        <v>302403.08</v>
      </c>
      <c r="AN213" s="246">
        <f t="shared" si="22"/>
        <v>41058.090000000026</v>
      </c>
    </row>
    <row r="214" spans="1:40" ht="14.4" thickBot="1" x14ac:dyDescent="0.3">
      <c r="A214" s="234" t="s">
        <v>341</v>
      </c>
      <c r="B214" s="234" t="s">
        <v>42</v>
      </c>
      <c r="C214" s="272">
        <v>5792</v>
      </c>
      <c r="D214" s="273" t="s">
        <v>1003</v>
      </c>
      <c r="E214" t="s">
        <v>2779</v>
      </c>
      <c r="F214" s="301">
        <v>917550.37</v>
      </c>
      <c r="G214" s="301">
        <v>7273.99</v>
      </c>
      <c r="H214" s="301">
        <v>97109.29</v>
      </c>
      <c r="I214">
        <v>492245.89</v>
      </c>
      <c r="J214">
        <v>1054370.82</v>
      </c>
      <c r="K214" s="301">
        <v>109104</v>
      </c>
      <c r="N214" s="301">
        <v>1637.79</v>
      </c>
      <c r="R214">
        <v>-2556891</v>
      </c>
      <c r="S214">
        <v>5060758.04</v>
      </c>
      <c r="T214" s="301">
        <v>769046.95</v>
      </c>
      <c r="Y214">
        <v>495704</v>
      </c>
      <c r="Z214">
        <v>42000</v>
      </c>
      <c r="AB214">
        <v>151082.15</v>
      </c>
      <c r="AC214">
        <v>36062.36</v>
      </c>
      <c r="AE214">
        <v>3060.01</v>
      </c>
      <c r="AG214">
        <v>980</v>
      </c>
      <c r="AI214" s="244">
        <f t="shared" si="23"/>
        <v>1021933.65</v>
      </c>
      <c r="AJ214" s="251">
        <f t="shared" si="24"/>
        <v>110741.79</v>
      </c>
      <c r="AK214" s="265">
        <f t="shared" si="25"/>
        <v>911191.86</v>
      </c>
      <c r="AL214" s="266">
        <f t="shared" si="26"/>
        <v>769046.95</v>
      </c>
      <c r="AM214" s="266">
        <f t="shared" si="27"/>
        <v>728888.52</v>
      </c>
      <c r="AN214" s="246">
        <f t="shared" si="22"/>
        <v>40158.429999999935</v>
      </c>
    </row>
    <row r="215" spans="1:40" ht="14.4" thickBot="1" x14ac:dyDescent="0.3">
      <c r="A215" s="234" t="s">
        <v>341</v>
      </c>
      <c r="B215" s="234" t="s">
        <v>42</v>
      </c>
      <c r="C215" s="272">
        <v>1533</v>
      </c>
      <c r="D215" s="273" t="s">
        <v>1004</v>
      </c>
      <c r="E215" t="s">
        <v>2800</v>
      </c>
      <c r="F215" s="301">
        <v>507705.64</v>
      </c>
      <c r="G215" s="301">
        <v>2035.8</v>
      </c>
      <c r="H215" s="301">
        <v>100418.05</v>
      </c>
      <c r="I215">
        <v>141049.37</v>
      </c>
      <c r="J215">
        <v>511980.78</v>
      </c>
      <c r="K215" s="301">
        <v>131190</v>
      </c>
      <c r="N215" s="301">
        <v>332.92</v>
      </c>
      <c r="R215">
        <v>-662450.73</v>
      </c>
      <c r="S215">
        <v>1741122.88</v>
      </c>
      <c r="T215" s="301">
        <v>162040.15</v>
      </c>
      <c r="W215" s="301">
        <v>106540</v>
      </c>
      <c r="Y215">
        <v>134094.82</v>
      </c>
      <c r="AB215">
        <v>30667.919999999998</v>
      </c>
      <c r="AC215">
        <v>23079</v>
      </c>
      <c r="AE215">
        <v>17.2</v>
      </c>
      <c r="AI215" s="244">
        <f t="shared" si="23"/>
        <v>610159.49</v>
      </c>
      <c r="AJ215" s="251">
        <f t="shared" si="24"/>
        <v>131522.92000000001</v>
      </c>
      <c r="AK215" s="265">
        <f t="shared" si="25"/>
        <v>478636.56999999995</v>
      </c>
      <c r="AL215" s="266">
        <f t="shared" si="26"/>
        <v>268580.15000000002</v>
      </c>
      <c r="AM215" s="266">
        <f t="shared" si="27"/>
        <v>187858.94</v>
      </c>
      <c r="AN215" s="246">
        <f t="shared" si="22"/>
        <v>80721.210000000021</v>
      </c>
    </row>
    <row r="216" spans="1:40" ht="14.4" thickBot="1" x14ac:dyDescent="0.3">
      <c r="A216" s="234" t="s">
        <v>344</v>
      </c>
      <c r="B216" s="234" t="s">
        <v>31</v>
      </c>
      <c r="C216" s="272">
        <v>6007</v>
      </c>
      <c r="D216" s="273" t="s">
        <v>1005</v>
      </c>
      <c r="E216" t="s">
        <v>2644</v>
      </c>
      <c r="F216" s="301">
        <v>523333.67</v>
      </c>
      <c r="G216" s="301">
        <v>60705.75</v>
      </c>
      <c r="H216" s="301">
        <v>42905</v>
      </c>
      <c r="I216">
        <v>692495.94</v>
      </c>
      <c r="J216">
        <v>600128.43999999994</v>
      </c>
      <c r="K216" s="301">
        <v>0</v>
      </c>
      <c r="N216" s="301">
        <v>3701.54</v>
      </c>
      <c r="P216">
        <v>1752</v>
      </c>
      <c r="R216">
        <v>-1648201.72</v>
      </c>
      <c r="S216">
        <v>3760347.17</v>
      </c>
      <c r="T216" s="301">
        <v>99397.75</v>
      </c>
      <c r="W216" s="301">
        <v>155977.5</v>
      </c>
      <c r="Y216">
        <v>204337.5</v>
      </c>
      <c r="AB216">
        <v>84807.3</v>
      </c>
      <c r="AC216">
        <v>67156.639999999999</v>
      </c>
      <c r="AG216">
        <v>4541</v>
      </c>
      <c r="AI216" s="244">
        <f t="shared" si="23"/>
        <v>626944.41999999993</v>
      </c>
      <c r="AJ216" s="251">
        <f t="shared" si="24"/>
        <v>3701.54</v>
      </c>
      <c r="AK216" s="265">
        <f t="shared" si="25"/>
        <v>623242.87999999989</v>
      </c>
      <c r="AL216" s="266">
        <f t="shared" si="26"/>
        <v>255375.25</v>
      </c>
      <c r="AM216" s="266">
        <f t="shared" si="27"/>
        <v>360842.44</v>
      </c>
      <c r="AN216" s="246">
        <f t="shared" si="22"/>
        <v>-105467.19</v>
      </c>
    </row>
    <row r="217" spans="1:40" ht="14.4" thickBot="1" x14ac:dyDescent="0.3">
      <c r="A217" s="234" t="s">
        <v>344</v>
      </c>
      <c r="B217" s="234" t="s">
        <v>31</v>
      </c>
      <c r="C217" s="272">
        <v>2330</v>
      </c>
      <c r="D217" s="273" t="s">
        <v>1006</v>
      </c>
      <c r="E217" t="s">
        <v>2647</v>
      </c>
      <c r="F217" s="301">
        <v>514280.36</v>
      </c>
      <c r="G217" s="301">
        <v>48869.25</v>
      </c>
      <c r="H217" s="301">
        <v>7571.18</v>
      </c>
      <c r="I217">
        <v>-51443.87</v>
      </c>
      <c r="J217">
        <v>223061.16</v>
      </c>
      <c r="K217" s="301">
        <v>2800</v>
      </c>
      <c r="N217" s="301">
        <v>2608.8000000000002</v>
      </c>
      <c r="R217">
        <v>-1495580.86</v>
      </c>
      <c r="S217">
        <v>2267172.48</v>
      </c>
      <c r="T217" s="301">
        <v>85219.5</v>
      </c>
      <c r="W217" s="301">
        <v>77637</v>
      </c>
      <c r="X217" s="301">
        <v>2000</v>
      </c>
      <c r="Y217">
        <v>95719</v>
      </c>
      <c r="AB217">
        <v>70978.990000000005</v>
      </c>
      <c r="AC217">
        <v>5327.16</v>
      </c>
      <c r="AG217">
        <v>16693.689999999999</v>
      </c>
      <c r="AI217" s="244">
        <f t="shared" si="23"/>
        <v>570720.79</v>
      </c>
      <c r="AJ217" s="251">
        <f t="shared" si="24"/>
        <v>5408.8</v>
      </c>
      <c r="AK217" s="265">
        <f t="shared" si="25"/>
        <v>565311.99</v>
      </c>
      <c r="AL217" s="266">
        <f t="shared" si="26"/>
        <v>164856.5</v>
      </c>
      <c r="AM217" s="266">
        <f t="shared" si="27"/>
        <v>188718.84</v>
      </c>
      <c r="AN217" s="246">
        <f t="shared" si="22"/>
        <v>-23862.339999999997</v>
      </c>
    </row>
    <row r="218" spans="1:40" ht="14.4" thickBot="1" x14ac:dyDescent="0.3">
      <c r="A218" s="234" t="s">
        <v>344</v>
      </c>
      <c r="B218" s="234" t="s">
        <v>31</v>
      </c>
      <c r="C218" s="272">
        <v>2684</v>
      </c>
      <c r="D218" s="273" t="s">
        <v>1007</v>
      </c>
      <c r="E218" t="s">
        <v>2648</v>
      </c>
      <c r="F218" s="301">
        <v>249681.16</v>
      </c>
      <c r="G218" s="301">
        <v>10481.5</v>
      </c>
      <c r="H218" s="301">
        <v>48669.91</v>
      </c>
      <c r="I218">
        <v>231738.08</v>
      </c>
      <c r="J218">
        <v>224847.92</v>
      </c>
      <c r="K218" s="301">
        <v>37752</v>
      </c>
      <c r="N218" s="301">
        <v>48677.18</v>
      </c>
      <c r="P218">
        <v>1815</v>
      </c>
      <c r="R218">
        <v>-1052181.5900000001</v>
      </c>
      <c r="S218">
        <v>1878069.39</v>
      </c>
      <c r="T218" s="301">
        <v>59011.5</v>
      </c>
      <c r="W218" s="301">
        <v>289450</v>
      </c>
      <c r="Y218">
        <v>326011</v>
      </c>
      <c r="AB218">
        <v>105773.57</v>
      </c>
      <c r="AC218">
        <v>7896</v>
      </c>
      <c r="AG218">
        <v>18530</v>
      </c>
      <c r="AI218" s="244">
        <f t="shared" si="23"/>
        <v>308832.57</v>
      </c>
      <c r="AJ218" s="251">
        <f t="shared" si="24"/>
        <v>86429.18</v>
      </c>
      <c r="AK218" s="265">
        <f t="shared" si="25"/>
        <v>222403.39</v>
      </c>
      <c r="AL218" s="266">
        <f t="shared" si="26"/>
        <v>348461.5</v>
      </c>
      <c r="AM218" s="266">
        <f t="shared" si="27"/>
        <v>458210.57</v>
      </c>
      <c r="AN218" s="246">
        <f t="shared" si="22"/>
        <v>-109749.07</v>
      </c>
    </row>
    <row r="219" spans="1:40" ht="14.4" thickBot="1" x14ac:dyDescent="0.3">
      <c r="A219" s="234" t="s">
        <v>344</v>
      </c>
      <c r="B219" s="234" t="s">
        <v>31</v>
      </c>
      <c r="C219" s="272">
        <v>7170</v>
      </c>
      <c r="D219" s="273" t="s">
        <v>1008</v>
      </c>
      <c r="E219" t="s">
        <v>2652</v>
      </c>
      <c r="F219" s="301">
        <v>1019795.63</v>
      </c>
      <c r="G219" s="301">
        <v>29894.6</v>
      </c>
      <c r="H219" s="301">
        <v>331756.79999999999</v>
      </c>
      <c r="I219">
        <v>156547.29999999999</v>
      </c>
      <c r="J219">
        <v>714277.36</v>
      </c>
      <c r="K219" s="301">
        <v>20480</v>
      </c>
      <c r="L219" s="301">
        <v>18802</v>
      </c>
      <c r="N219" s="301">
        <v>1542.1</v>
      </c>
      <c r="P219">
        <v>1827</v>
      </c>
      <c r="R219">
        <v>-2388206.63</v>
      </c>
      <c r="S219">
        <v>4524693.96</v>
      </c>
      <c r="W219" s="301">
        <v>204197.5</v>
      </c>
      <c r="X219" s="301">
        <v>111000</v>
      </c>
      <c r="Y219">
        <v>998154.53</v>
      </c>
      <c r="AB219">
        <v>15190.79</v>
      </c>
      <c r="AC219">
        <v>32328.19</v>
      </c>
      <c r="AG219">
        <v>71096.3</v>
      </c>
      <c r="AI219" s="244">
        <f t="shared" si="23"/>
        <v>1381447.03</v>
      </c>
      <c r="AJ219" s="251">
        <f t="shared" si="24"/>
        <v>40824.1</v>
      </c>
      <c r="AK219" s="265">
        <f t="shared" si="25"/>
        <v>1340622.93</v>
      </c>
      <c r="AL219" s="266">
        <f t="shared" si="26"/>
        <v>315197.5</v>
      </c>
      <c r="AM219" s="266">
        <f t="shared" si="27"/>
        <v>1116769.81</v>
      </c>
      <c r="AN219" s="246">
        <f t="shared" si="22"/>
        <v>-801572.31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L1" zoomScale="110" zoomScaleNormal="110" workbookViewId="0">
      <selection sqref="A1:AB1048576"/>
    </sheetView>
  </sheetViews>
  <sheetFormatPr defaultRowHeight="13.8" x14ac:dyDescent="0.25"/>
  <cols>
    <col min="1" max="1" width="23.296875" customWidth="1"/>
  </cols>
  <sheetData>
    <row r="1" spans="1:28" x14ac:dyDescent="0.25">
      <c r="A1" t="s">
        <v>2445</v>
      </c>
      <c r="B1" t="s">
        <v>2446</v>
      </c>
      <c r="C1" t="s">
        <v>2447</v>
      </c>
      <c r="D1" t="s">
        <v>2448</v>
      </c>
      <c r="E1" t="s">
        <v>2450</v>
      </c>
      <c r="F1" t="s">
        <v>2451</v>
      </c>
      <c r="G1" t="s">
        <v>2453</v>
      </c>
      <c r="H1" t="s">
        <v>2454</v>
      </c>
      <c r="I1" t="s">
        <v>2456</v>
      </c>
      <c r="J1" t="s">
        <v>2457</v>
      </c>
      <c r="K1" t="s">
        <v>2458</v>
      </c>
      <c r="L1" t="s">
        <v>2459</v>
      </c>
      <c r="M1" t="s">
        <v>2460</v>
      </c>
      <c r="N1" t="s">
        <v>2461</v>
      </c>
      <c r="O1" t="s">
        <v>2463</v>
      </c>
      <c r="P1" t="s">
        <v>2464</v>
      </c>
      <c r="Q1" t="s">
        <v>2465</v>
      </c>
      <c r="R1" t="s">
        <v>2811</v>
      </c>
      <c r="S1" t="s">
        <v>2466</v>
      </c>
      <c r="T1" t="s">
        <v>2467</v>
      </c>
      <c r="U1" t="s">
        <v>2468</v>
      </c>
      <c r="V1" t="s">
        <v>2469</v>
      </c>
      <c r="W1" t="s">
        <v>2470</v>
      </c>
      <c r="X1" t="s">
        <v>2471</v>
      </c>
      <c r="Y1" t="s">
        <v>2472</v>
      </c>
      <c r="Z1" t="s">
        <v>2592</v>
      </c>
      <c r="AA1" t="s">
        <v>2594</v>
      </c>
      <c r="AB1" t="s">
        <v>2473</v>
      </c>
    </row>
    <row r="2" spans="1:28" x14ac:dyDescent="0.25">
      <c r="A2" t="s">
        <v>2474</v>
      </c>
      <c r="B2" t="s">
        <v>2475</v>
      </c>
      <c r="C2" t="s">
        <v>2476</v>
      </c>
      <c r="D2" t="s">
        <v>2477</v>
      </c>
      <c r="E2" t="s">
        <v>2479</v>
      </c>
      <c r="F2" t="s">
        <v>2480</v>
      </c>
      <c r="G2" t="s">
        <v>2482</v>
      </c>
      <c r="H2" t="s">
        <v>2483</v>
      </c>
      <c r="I2" t="s">
        <v>2485</v>
      </c>
      <c r="J2" t="s">
        <v>2486</v>
      </c>
      <c r="K2" t="s">
        <v>2487</v>
      </c>
      <c r="L2" t="s">
        <v>2488</v>
      </c>
      <c r="M2" t="s">
        <v>2489</v>
      </c>
      <c r="N2" t="s">
        <v>2490</v>
      </c>
      <c r="O2" t="s">
        <v>2492</v>
      </c>
      <c r="P2" t="s">
        <v>2493</v>
      </c>
      <c r="Q2" t="s">
        <v>2494</v>
      </c>
      <c r="R2" t="s">
        <v>2812</v>
      </c>
      <c r="S2" t="s">
        <v>2495</v>
      </c>
      <c r="T2" t="s">
        <v>2496</v>
      </c>
      <c r="U2" t="s">
        <v>2497</v>
      </c>
      <c r="V2" t="s">
        <v>2498</v>
      </c>
      <c r="W2" t="s">
        <v>2499</v>
      </c>
      <c r="X2" t="s">
        <v>2500</v>
      </c>
      <c r="Y2" t="s">
        <v>2501</v>
      </c>
      <c r="Z2" t="s">
        <v>2597</v>
      </c>
      <c r="AA2" t="s">
        <v>2599</v>
      </c>
      <c r="AB2" t="s">
        <v>2502</v>
      </c>
    </row>
    <row r="3" spans="1:28" x14ac:dyDescent="0.25">
      <c r="A3" t="s">
        <v>2503</v>
      </c>
      <c r="B3">
        <v>68646754.049999997</v>
      </c>
      <c r="C3">
        <v>1810888.09</v>
      </c>
      <c r="D3">
        <v>9398873.5899999999</v>
      </c>
      <c r="E3">
        <v>122532074.19</v>
      </c>
      <c r="F3">
        <v>35179699.280000001</v>
      </c>
      <c r="G3">
        <v>601000.88</v>
      </c>
      <c r="H3">
        <v>121300</v>
      </c>
      <c r="I3">
        <v>3220972.85</v>
      </c>
      <c r="J3">
        <v>133967.64000000001</v>
      </c>
      <c r="K3">
        <v>4831076.5</v>
      </c>
      <c r="L3">
        <v>4031672.02</v>
      </c>
      <c r="M3">
        <v>14150836.390000001</v>
      </c>
      <c r="N3">
        <v>213131610.75</v>
      </c>
      <c r="O3">
        <v>19904105.539999999</v>
      </c>
      <c r="P3">
        <v>363625.04</v>
      </c>
      <c r="Q3">
        <v>1567.53</v>
      </c>
      <c r="R3">
        <v>660</v>
      </c>
      <c r="S3">
        <v>30616806.050000001</v>
      </c>
      <c r="T3">
        <v>1873118</v>
      </c>
      <c r="U3">
        <v>35316116.850000001</v>
      </c>
      <c r="V3">
        <v>19990</v>
      </c>
      <c r="W3">
        <v>26076</v>
      </c>
      <c r="X3">
        <v>9069762.7400000002</v>
      </c>
      <c r="Y3">
        <v>6021208.1500000004</v>
      </c>
      <c r="Z3">
        <v>83320</v>
      </c>
      <c r="AA3">
        <v>4</v>
      </c>
      <c r="AB3">
        <v>338491.23</v>
      </c>
    </row>
    <row r="4" spans="1:28" x14ac:dyDescent="0.25">
      <c r="A4" t="s">
        <v>2813</v>
      </c>
      <c r="B4">
        <v>830046.33</v>
      </c>
      <c r="C4">
        <v>0</v>
      </c>
      <c r="D4">
        <v>83587.67</v>
      </c>
      <c r="E4">
        <v>4446956.12</v>
      </c>
      <c r="F4">
        <v>736905.8</v>
      </c>
      <c r="J4">
        <v>1499</v>
      </c>
      <c r="K4">
        <v>829859</v>
      </c>
      <c r="M4">
        <v>3601634.78</v>
      </c>
      <c r="N4">
        <v>1723269</v>
      </c>
      <c r="O4">
        <v>83643.520000000004</v>
      </c>
      <c r="S4">
        <v>335252</v>
      </c>
      <c r="T4">
        <v>231960</v>
      </c>
      <c r="U4">
        <v>446180</v>
      </c>
      <c r="X4">
        <v>132975.94</v>
      </c>
      <c r="Y4">
        <v>89100.44</v>
      </c>
    </row>
    <row r="5" spans="1:28" x14ac:dyDescent="0.25">
      <c r="A5" t="s">
        <v>2814</v>
      </c>
      <c r="B5">
        <v>84592.84</v>
      </c>
      <c r="C5">
        <v>14079.4</v>
      </c>
      <c r="D5">
        <v>117938.06</v>
      </c>
      <c r="E5">
        <v>472134.86</v>
      </c>
      <c r="F5">
        <v>185766.33</v>
      </c>
      <c r="J5">
        <v>1303.55</v>
      </c>
      <c r="K5">
        <v>0</v>
      </c>
      <c r="M5">
        <v>-794886.57</v>
      </c>
      <c r="N5">
        <v>1740746.12</v>
      </c>
      <c r="O5">
        <v>49152.59</v>
      </c>
      <c r="S5">
        <v>262282</v>
      </c>
      <c r="U5">
        <v>274460</v>
      </c>
      <c r="X5">
        <v>61737.16</v>
      </c>
      <c r="Y5">
        <v>27619.040000000001</v>
      </c>
    </row>
    <row r="6" spans="1:28" x14ac:dyDescent="0.25">
      <c r="A6" t="s">
        <v>2815</v>
      </c>
      <c r="B6">
        <v>588605.54</v>
      </c>
      <c r="C6">
        <v>26876.5</v>
      </c>
      <c r="D6">
        <v>125501.38</v>
      </c>
      <c r="E6">
        <v>538702.18000000005</v>
      </c>
      <c r="F6">
        <v>80143.87</v>
      </c>
      <c r="G6">
        <v>0</v>
      </c>
      <c r="I6">
        <v>73100</v>
      </c>
      <c r="J6">
        <v>1941.09</v>
      </c>
      <c r="K6">
        <v>89300</v>
      </c>
      <c r="M6">
        <v>-819550.85</v>
      </c>
      <c r="N6">
        <v>2169071.4500000002</v>
      </c>
      <c r="O6">
        <v>303136.25</v>
      </c>
      <c r="R6">
        <v>395</v>
      </c>
      <c r="S6">
        <v>266249.5</v>
      </c>
      <c r="T6">
        <v>75600</v>
      </c>
      <c r="U6">
        <v>397667.5</v>
      </c>
      <c r="X6">
        <v>336374.45</v>
      </c>
      <c r="Y6">
        <v>24121.22</v>
      </c>
      <c r="AB6">
        <v>8374.5</v>
      </c>
    </row>
    <row r="7" spans="1:28" x14ac:dyDescent="0.25">
      <c r="A7" t="s">
        <v>2816</v>
      </c>
      <c r="B7">
        <v>481640.37</v>
      </c>
      <c r="C7">
        <v>415</v>
      </c>
      <c r="D7">
        <v>135865.35</v>
      </c>
      <c r="E7">
        <v>326610.44</v>
      </c>
      <c r="F7">
        <v>139070.35</v>
      </c>
      <c r="J7">
        <v>3</v>
      </c>
      <c r="M7">
        <v>936241.26</v>
      </c>
      <c r="N7">
        <v>235221.96</v>
      </c>
      <c r="O7">
        <v>66909.899999999994</v>
      </c>
      <c r="S7">
        <v>177967.5</v>
      </c>
      <c r="U7">
        <v>185055.5</v>
      </c>
      <c r="X7">
        <v>63284.4</v>
      </c>
      <c r="Y7">
        <v>25672.21</v>
      </c>
    </row>
    <row r="8" spans="1:28" x14ac:dyDescent="0.25">
      <c r="A8" t="s">
        <v>2817</v>
      </c>
      <c r="B8">
        <v>94932.47</v>
      </c>
      <c r="C8">
        <v>2980</v>
      </c>
      <c r="D8">
        <v>24979.05</v>
      </c>
      <c r="E8">
        <v>638101.28</v>
      </c>
      <c r="F8">
        <v>437698.46</v>
      </c>
      <c r="J8">
        <v>3</v>
      </c>
      <c r="K8">
        <v>870</v>
      </c>
      <c r="M8">
        <v>-405770.32</v>
      </c>
      <c r="N8">
        <v>1649277.25</v>
      </c>
      <c r="O8">
        <v>63250.71</v>
      </c>
      <c r="P8">
        <v>50100</v>
      </c>
      <c r="S8">
        <v>181816.7</v>
      </c>
      <c r="T8">
        <v>2760</v>
      </c>
      <c r="U8">
        <v>208138.7</v>
      </c>
      <c r="X8">
        <v>98238.75</v>
      </c>
      <c r="Y8">
        <v>26488.63</v>
      </c>
    </row>
    <row r="9" spans="1:28" x14ac:dyDescent="0.25">
      <c r="A9" t="s">
        <v>2818</v>
      </c>
      <c r="B9">
        <v>609584.97</v>
      </c>
      <c r="C9">
        <v>4321</v>
      </c>
      <c r="D9">
        <v>98338.37</v>
      </c>
      <c r="E9">
        <v>267193.45</v>
      </c>
      <c r="F9">
        <v>213682.49</v>
      </c>
      <c r="J9">
        <v>0</v>
      </c>
      <c r="M9">
        <v>226624.73</v>
      </c>
      <c r="N9">
        <v>991159.3</v>
      </c>
      <c r="O9">
        <v>93678.82</v>
      </c>
      <c r="S9">
        <v>252819</v>
      </c>
      <c r="U9">
        <v>292877</v>
      </c>
      <c r="X9">
        <v>48860.25</v>
      </c>
      <c r="Y9">
        <v>21474.32</v>
      </c>
    </row>
    <row r="10" spans="1:28" x14ac:dyDescent="0.25">
      <c r="A10" t="s">
        <v>2819</v>
      </c>
      <c r="B10">
        <v>437545.01</v>
      </c>
      <c r="C10">
        <v>2939</v>
      </c>
      <c r="D10">
        <v>119304.91</v>
      </c>
      <c r="E10">
        <v>780849.82</v>
      </c>
      <c r="F10">
        <v>20</v>
      </c>
      <c r="J10">
        <v>1</v>
      </c>
      <c r="K10">
        <v>300900</v>
      </c>
      <c r="M10">
        <v>949078.52</v>
      </c>
      <c r="N10">
        <v>169383.81</v>
      </c>
      <c r="O10">
        <v>40774.19</v>
      </c>
      <c r="S10">
        <v>422897.08</v>
      </c>
      <c r="U10">
        <v>430997.08</v>
      </c>
      <c r="X10">
        <v>86561.02</v>
      </c>
      <c r="Y10">
        <v>10949.52</v>
      </c>
    </row>
    <row r="11" spans="1:28" x14ac:dyDescent="0.25">
      <c r="A11" t="s">
        <v>2820</v>
      </c>
      <c r="B11">
        <v>1249042.48</v>
      </c>
      <c r="C11">
        <v>36084</v>
      </c>
      <c r="D11">
        <v>41881.339999999997</v>
      </c>
      <c r="E11">
        <v>748627.13</v>
      </c>
      <c r="F11">
        <v>836310.78</v>
      </c>
      <c r="J11">
        <v>7</v>
      </c>
      <c r="K11">
        <v>311100</v>
      </c>
      <c r="M11">
        <v>2051169.36</v>
      </c>
      <c r="N11">
        <v>668274.24</v>
      </c>
      <c r="O11">
        <v>153969.39000000001</v>
      </c>
      <c r="P11">
        <v>1500</v>
      </c>
      <c r="S11">
        <v>523404</v>
      </c>
      <c r="T11">
        <v>72376</v>
      </c>
      <c r="U11">
        <v>588214</v>
      </c>
      <c r="X11">
        <v>94210.58</v>
      </c>
      <c r="Y11">
        <v>65001.68</v>
      </c>
    </row>
    <row r="12" spans="1:28" x14ac:dyDescent="0.25">
      <c r="A12" t="s">
        <v>2821</v>
      </c>
      <c r="B12">
        <v>560496.17000000004</v>
      </c>
      <c r="C12">
        <v>4930</v>
      </c>
      <c r="D12">
        <v>72852.33</v>
      </c>
      <c r="E12">
        <v>877391.34</v>
      </c>
      <c r="F12">
        <v>225869.49</v>
      </c>
      <c r="J12">
        <v>3</v>
      </c>
      <c r="K12">
        <v>8500</v>
      </c>
      <c r="M12">
        <v>-294052.69</v>
      </c>
      <c r="N12">
        <v>2102009.77</v>
      </c>
      <c r="O12">
        <v>61904.49</v>
      </c>
      <c r="S12">
        <v>432946</v>
      </c>
      <c r="U12">
        <v>479154</v>
      </c>
      <c r="X12">
        <v>45482.36</v>
      </c>
      <c r="Y12">
        <v>32044.880000000001</v>
      </c>
      <c r="AB12">
        <v>3040</v>
      </c>
    </row>
    <row r="13" spans="1:28" x14ac:dyDescent="0.25">
      <c r="A13" t="s">
        <v>2822</v>
      </c>
      <c r="B13">
        <v>852228.76</v>
      </c>
      <c r="C13">
        <v>9878.75</v>
      </c>
      <c r="D13">
        <v>114274.32</v>
      </c>
      <c r="E13">
        <v>1071585.46</v>
      </c>
      <c r="F13">
        <v>190635.38</v>
      </c>
      <c r="J13">
        <v>1</v>
      </c>
      <c r="M13">
        <v>840058.51</v>
      </c>
      <c r="N13">
        <v>1442563.02</v>
      </c>
      <c r="O13">
        <v>133500.23000000001</v>
      </c>
      <c r="S13">
        <v>328218</v>
      </c>
      <c r="U13">
        <v>354478</v>
      </c>
      <c r="X13">
        <v>111042.79</v>
      </c>
      <c r="Y13">
        <v>33767.300000000003</v>
      </c>
    </row>
    <row r="14" spans="1:28" x14ac:dyDescent="0.25">
      <c r="A14" t="s">
        <v>2823</v>
      </c>
      <c r="B14">
        <v>140304.12</v>
      </c>
      <c r="C14">
        <v>11195.5</v>
      </c>
      <c r="D14">
        <v>22452.799999999999</v>
      </c>
      <c r="E14">
        <v>880220.14</v>
      </c>
      <c r="F14">
        <v>72359.23</v>
      </c>
      <c r="I14">
        <v>10200</v>
      </c>
      <c r="J14">
        <v>9</v>
      </c>
      <c r="K14">
        <v>10200</v>
      </c>
      <c r="M14">
        <v>678117.37</v>
      </c>
      <c r="N14">
        <v>484200</v>
      </c>
      <c r="O14">
        <v>47256.800000000003</v>
      </c>
      <c r="R14">
        <v>30</v>
      </c>
      <c r="S14">
        <v>387225</v>
      </c>
      <c r="U14">
        <v>395725</v>
      </c>
      <c r="X14">
        <v>68028.490000000005</v>
      </c>
      <c r="Y14">
        <v>20823.93</v>
      </c>
    </row>
    <row r="15" spans="1:28" x14ac:dyDescent="0.25">
      <c r="A15" t="s">
        <v>2824</v>
      </c>
      <c r="B15">
        <v>1034587.66</v>
      </c>
      <c r="C15">
        <v>7320</v>
      </c>
      <c r="D15">
        <v>121758.53</v>
      </c>
      <c r="E15">
        <v>506330.85</v>
      </c>
      <c r="F15">
        <v>144236.16</v>
      </c>
      <c r="G15">
        <v>0</v>
      </c>
      <c r="I15">
        <v>90000</v>
      </c>
      <c r="J15">
        <v>210.95</v>
      </c>
      <c r="K15">
        <v>133635</v>
      </c>
      <c r="M15">
        <v>-183176.94</v>
      </c>
      <c r="N15">
        <v>1884119.29</v>
      </c>
      <c r="O15">
        <v>116635.75</v>
      </c>
      <c r="R15">
        <v>235</v>
      </c>
      <c r="S15">
        <v>407524</v>
      </c>
      <c r="T15">
        <v>72000</v>
      </c>
      <c r="U15">
        <v>459610</v>
      </c>
      <c r="W15">
        <v>20400</v>
      </c>
      <c r="X15">
        <v>175924.6</v>
      </c>
      <c r="Y15">
        <v>24764.78</v>
      </c>
    </row>
    <row r="16" spans="1:28" x14ac:dyDescent="0.25">
      <c r="A16" t="s">
        <v>2825</v>
      </c>
      <c r="B16">
        <v>275175.19</v>
      </c>
      <c r="C16">
        <v>0</v>
      </c>
      <c r="D16">
        <v>89476.02</v>
      </c>
      <c r="E16">
        <v>572853.81999999995</v>
      </c>
      <c r="F16">
        <v>213569.58</v>
      </c>
      <c r="J16">
        <v>4</v>
      </c>
      <c r="M16">
        <v>-1191644.3899999999</v>
      </c>
      <c r="N16">
        <v>2403607</v>
      </c>
      <c r="O16">
        <v>92258.75</v>
      </c>
      <c r="P16">
        <v>0</v>
      </c>
      <c r="S16">
        <v>479865</v>
      </c>
      <c r="U16">
        <v>495165</v>
      </c>
      <c r="X16">
        <v>82697.37</v>
      </c>
      <c r="Y16">
        <v>28853.38</v>
      </c>
    </row>
    <row r="17" spans="1:28" x14ac:dyDescent="0.25">
      <c r="A17" t="s">
        <v>2826</v>
      </c>
      <c r="B17">
        <v>762691.84</v>
      </c>
      <c r="C17">
        <v>0</v>
      </c>
      <c r="D17">
        <v>241748.32</v>
      </c>
      <c r="E17">
        <v>322782.57</v>
      </c>
      <c r="F17">
        <v>323619.69</v>
      </c>
      <c r="G17">
        <v>8000</v>
      </c>
      <c r="J17">
        <v>-3.85</v>
      </c>
      <c r="M17">
        <v>-964236.3</v>
      </c>
      <c r="N17">
        <v>2696435.34</v>
      </c>
      <c r="O17">
        <v>113235.46</v>
      </c>
      <c r="S17">
        <v>519818</v>
      </c>
      <c r="U17">
        <v>549604</v>
      </c>
      <c r="X17">
        <v>112027.47</v>
      </c>
      <c r="Y17">
        <v>34782.58</v>
      </c>
      <c r="AB17">
        <v>8637.5</v>
      </c>
    </row>
    <row r="18" spans="1:28" x14ac:dyDescent="0.25">
      <c r="A18" t="s">
        <v>2827</v>
      </c>
      <c r="B18">
        <v>393490.82</v>
      </c>
      <c r="C18">
        <v>7080</v>
      </c>
      <c r="D18">
        <v>100774.91</v>
      </c>
      <c r="E18">
        <v>705846.07</v>
      </c>
      <c r="F18">
        <v>230690.99</v>
      </c>
      <c r="G18">
        <v>0</v>
      </c>
      <c r="J18">
        <v>18.25</v>
      </c>
      <c r="M18">
        <v>-1003751.23</v>
      </c>
      <c r="N18">
        <v>2510757.66</v>
      </c>
      <c r="O18">
        <v>93350.26</v>
      </c>
      <c r="S18">
        <v>495928.86</v>
      </c>
      <c r="T18">
        <v>72000</v>
      </c>
      <c r="U18">
        <v>560171.86</v>
      </c>
      <c r="X18">
        <v>89493.31</v>
      </c>
      <c r="Y18">
        <v>51425.84</v>
      </c>
    </row>
    <row r="19" spans="1:28" x14ac:dyDescent="0.25">
      <c r="A19" t="s">
        <v>2828</v>
      </c>
      <c r="B19">
        <v>284899.90000000002</v>
      </c>
      <c r="C19">
        <v>2030</v>
      </c>
      <c r="D19">
        <v>46748.56</v>
      </c>
      <c r="E19">
        <v>3345373.35</v>
      </c>
      <c r="F19">
        <v>731632.85</v>
      </c>
      <c r="I19">
        <v>53875</v>
      </c>
      <c r="J19">
        <v>1980</v>
      </c>
      <c r="K19">
        <v>80000</v>
      </c>
      <c r="M19">
        <v>3747393.34</v>
      </c>
      <c r="N19">
        <v>684118.79</v>
      </c>
      <c r="O19">
        <v>96688.3</v>
      </c>
      <c r="S19">
        <v>244315</v>
      </c>
      <c r="U19">
        <v>266127</v>
      </c>
      <c r="X19">
        <v>85178.9</v>
      </c>
      <c r="Y19">
        <v>110979.87</v>
      </c>
    </row>
    <row r="20" spans="1:28" x14ac:dyDescent="0.25">
      <c r="A20" t="s">
        <v>2829</v>
      </c>
      <c r="B20">
        <v>316153.31</v>
      </c>
      <c r="C20">
        <v>2385</v>
      </c>
      <c r="D20">
        <v>112965.31</v>
      </c>
      <c r="E20">
        <v>1431239.08</v>
      </c>
      <c r="F20">
        <v>235842.47</v>
      </c>
      <c r="I20">
        <v>13200</v>
      </c>
      <c r="J20">
        <v>1.03</v>
      </c>
      <c r="M20">
        <v>1296253.95</v>
      </c>
      <c r="N20">
        <v>865361.67</v>
      </c>
      <c r="O20">
        <v>54257.11</v>
      </c>
      <c r="S20">
        <v>318560</v>
      </c>
      <c r="U20">
        <v>347752</v>
      </c>
      <c r="X20">
        <v>39996.68</v>
      </c>
      <c r="Y20">
        <v>28200.36</v>
      </c>
    </row>
    <row r="21" spans="1:28" x14ac:dyDescent="0.25">
      <c r="A21" t="s">
        <v>2830</v>
      </c>
      <c r="B21">
        <v>429525.41</v>
      </c>
      <c r="C21">
        <v>7379.75</v>
      </c>
      <c r="D21">
        <v>34994.449999999997</v>
      </c>
      <c r="E21">
        <v>398006.62</v>
      </c>
      <c r="F21">
        <v>164211.51999999999</v>
      </c>
      <c r="J21">
        <v>78.5</v>
      </c>
      <c r="M21">
        <v>-561323.48</v>
      </c>
      <c r="N21">
        <v>1709584.67</v>
      </c>
      <c r="O21">
        <v>21133.82</v>
      </c>
      <c r="S21">
        <v>103004</v>
      </c>
      <c r="U21">
        <v>127460</v>
      </c>
      <c r="X21">
        <v>44796.66</v>
      </c>
      <c r="Y21">
        <v>37753.1</v>
      </c>
    </row>
    <row r="22" spans="1:28" x14ac:dyDescent="0.25">
      <c r="A22" t="s">
        <v>2934</v>
      </c>
      <c r="B22">
        <v>276108.68</v>
      </c>
      <c r="C22">
        <v>20741.25</v>
      </c>
      <c r="D22">
        <v>129700.97</v>
      </c>
      <c r="E22">
        <v>521436.06</v>
      </c>
      <c r="F22">
        <v>277301.3</v>
      </c>
      <c r="J22">
        <v>3</v>
      </c>
      <c r="M22">
        <v>-992811.42</v>
      </c>
      <c r="N22">
        <v>2287426.9300000002</v>
      </c>
      <c r="O22">
        <v>78510.240000000005</v>
      </c>
      <c r="S22">
        <v>218413</v>
      </c>
      <c r="U22">
        <v>233913</v>
      </c>
      <c r="X22">
        <v>51347.46</v>
      </c>
      <c r="Y22">
        <v>38193.03</v>
      </c>
      <c r="AB22">
        <v>3900</v>
      </c>
    </row>
    <row r="23" spans="1:28" x14ac:dyDescent="0.25">
      <c r="A23" t="s">
        <v>2831</v>
      </c>
      <c r="B23">
        <v>547715.04</v>
      </c>
      <c r="C23">
        <v>0</v>
      </c>
      <c r="D23">
        <v>49383.13</v>
      </c>
      <c r="E23">
        <v>626206.79</v>
      </c>
      <c r="F23">
        <v>188950.1</v>
      </c>
      <c r="J23">
        <v>322.10000000000002</v>
      </c>
      <c r="M23">
        <v>-776738.44</v>
      </c>
      <c r="N23">
        <v>2091979.99</v>
      </c>
      <c r="O23">
        <v>227257.33</v>
      </c>
      <c r="S23">
        <v>161580.79999999999</v>
      </c>
      <c r="T23">
        <v>3000</v>
      </c>
      <c r="U23">
        <v>183962.8</v>
      </c>
      <c r="X23">
        <v>30683.88</v>
      </c>
      <c r="Y23">
        <v>40050.04</v>
      </c>
      <c r="AB23">
        <v>450</v>
      </c>
    </row>
    <row r="24" spans="1:28" x14ac:dyDescent="0.25">
      <c r="A24" t="s">
        <v>2832</v>
      </c>
      <c r="B24">
        <v>881184.86</v>
      </c>
      <c r="C24">
        <v>0</v>
      </c>
      <c r="D24">
        <v>31310.95</v>
      </c>
      <c r="E24">
        <v>514590.24</v>
      </c>
      <c r="F24">
        <v>142861.54999999999</v>
      </c>
      <c r="J24">
        <v>325.3</v>
      </c>
      <c r="M24">
        <v>1879630.68</v>
      </c>
      <c r="O24">
        <v>254515.54</v>
      </c>
      <c r="S24">
        <v>319411</v>
      </c>
      <c r="U24">
        <v>340532</v>
      </c>
      <c r="X24">
        <v>432817.06</v>
      </c>
      <c r="Y24">
        <v>37965.86</v>
      </c>
      <c r="AB24">
        <v>1320</v>
      </c>
    </row>
    <row r="25" spans="1:28" x14ac:dyDescent="0.25">
      <c r="A25" t="s">
        <v>2833</v>
      </c>
      <c r="B25">
        <v>222919.9</v>
      </c>
      <c r="C25">
        <v>0</v>
      </c>
      <c r="D25">
        <v>29065.759999999998</v>
      </c>
      <c r="E25">
        <v>882798.96</v>
      </c>
      <c r="F25">
        <v>157491.85</v>
      </c>
      <c r="J25">
        <v>831.7</v>
      </c>
      <c r="M25">
        <v>-577049.86</v>
      </c>
      <c r="N25">
        <v>1967042.37</v>
      </c>
      <c r="O25">
        <v>54321.55</v>
      </c>
      <c r="S25">
        <v>235420</v>
      </c>
      <c r="T25">
        <v>24840</v>
      </c>
      <c r="U25">
        <v>308460</v>
      </c>
      <c r="X25">
        <v>26760.86</v>
      </c>
      <c r="Y25">
        <v>35308.43</v>
      </c>
    </row>
    <row r="26" spans="1:28" x14ac:dyDescent="0.25">
      <c r="A26" t="s">
        <v>2834</v>
      </c>
      <c r="B26">
        <v>286842.43</v>
      </c>
      <c r="C26">
        <v>0</v>
      </c>
      <c r="D26">
        <v>15727.61</v>
      </c>
      <c r="E26">
        <v>440360.64</v>
      </c>
      <c r="F26">
        <v>195873.23</v>
      </c>
      <c r="J26">
        <v>101.9</v>
      </c>
      <c r="M26">
        <v>-413343.31</v>
      </c>
      <c r="N26">
        <v>1301651.56</v>
      </c>
      <c r="O26">
        <v>143649.98000000001</v>
      </c>
      <c r="S26">
        <v>115873.2</v>
      </c>
      <c r="T26">
        <v>74830</v>
      </c>
      <c r="U26">
        <v>128696.2</v>
      </c>
      <c r="X26">
        <v>38963.96</v>
      </c>
      <c r="Y26">
        <v>42569.26</v>
      </c>
    </row>
    <row r="27" spans="1:28" x14ac:dyDescent="0.25">
      <c r="A27" t="s">
        <v>2835</v>
      </c>
      <c r="B27">
        <v>457887.44</v>
      </c>
      <c r="C27">
        <v>0</v>
      </c>
      <c r="D27">
        <v>17287.189999999999</v>
      </c>
      <c r="E27">
        <v>1450333.71</v>
      </c>
      <c r="F27">
        <v>286684.26</v>
      </c>
      <c r="J27">
        <v>100.6</v>
      </c>
      <c r="K27">
        <v>127857</v>
      </c>
      <c r="M27">
        <v>432624.8</v>
      </c>
      <c r="N27">
        <v>1776680.82</v>
      </c>
      <c r="O27">
        <v>133575.66</v>
      </c>
      <c r="S27">
        <v>316206.2</v>
      </c>
      <c r="T27">
        <v>3000</v>
      </c>
      <c r="U27">
        <v>319206.2</v>
      </c>
      <c r="X27">
        <v>45920.49</v>
      </c>
      <c r="Y27">
        <v>162175.79</v>
      </c>
    </row>
    <row r="28" spans="1:28" x14ac:dyDescent="0.25">
      <c r="A28" t="s">
        <v>2836</v>
      </c>
      <c r="B28">
        <v>1057876.74</v>
      </c>
      <c r="C28">
        <v>6025</v>
      </c>
      <c r="D28">
        <v>52737.98</v>
      </c>
      <c r="E28">
        <v>1046476.99</v>
      </c>
      <c r="F28">
        <v>594102.5</v>
      </c>
      <c r="G28">
        <v>3800</v>
      </c>
      <c r="I28">
        <v>12000</v>
      </c>
      <c r="J28">
        <v>166.41</v>
      </c>
      <c r="K28">
        <v>328742.82</v>
      </c>
      <c r="M28">
        <v>83439.17</v>
      </c>
      <c r="N28">
        <v>2074982.75</v>
      </c>
      <c r="O28">
        <v>417211.74</v>
      </c>
      <c r="S28">
        <v>584317</v>
      </c>
      <c r="T28">
        <v>22920</v>
      </c>
      <c r="U28">
        <v>637487</v>
      </c>
      <c r="X28">
        <v>95478.33</v>
      </c>
      <c r="Y28">
        <v>53455.35</v>
      </c>
    </row>
    <row r="29" spans="1:28" x14ac:dyDescent="0.25">
      <c r="A29" t="s">
        <v>2837</v>
      </c>
      <c r="B29">
        <v>501599.44</v>
      </c>
      <c r="C29">
        <v>1128</v>
      </c>
      <c r="D29">
        <v>83367.38</v>
      </c>
      <c r="E29">
        <v>537392.53</v>
      </c>
      <c r="F29">
        <v>324427.81</v>
      </c>
      <c r="I29">
        <v>115320.16</v>
      </c>
      <c r="J29">
        <v>161</v>
      </c>
      <c r="M29">
        <v>-559664.48</v>
      </c>
      <c r="N29">
        <v>1942599.48</v>
      </c>
      <c r="O29">
        <v>60740.34</v>
      </c>
      <c r="S29">
        <v>184099</v>
      </c>
      <c r="T29">
        <v>3000</v>
      </c>
      <c r="U29">
        <v>204299</v>
      </c>
      <c r="X29">
        <v>59228.21</v>
      </c>
      <c r="Y29">
        <v>31943.13</v>
      </c>
    </row>
    <row r="30" spans="1:28" x14ac:dyDescent="0.25">
      <c r="A30" t="s">
        <v>2838</v>
      </c>
      <c r="B30">
        <v>962197.01</v>
      </c>
      <c r="C30">
        <v>1405</v>
      </c>
      <c r="D30">
        <v>55272.09</v>
      </c>
      <c r="E30">
        <v>740014.62</v>
      </c>
      <c r="F30">
        <v>409871.04</v>
      </c>
      <c r="J30">
        <v>154.1</v>
      </c>
      <c r="K30">
        <v>134963.82</v>
      </c>
      <c r="M30">
        <v>650961.65</v>
      </c>
      <c r="N30">
        <v>1357301.45</v>
      </c>
      <c r="O30">
        <v>156666.91</v>
      </c>
      <c r="S30">
        <v>364516</v>
      </c>
      <c r="T30">
        <v>1500</v>
      </c>
      <c r="U30">
        <v>381156</v>
      </c>
      <c r="X30">
        <v>71235.3</v>
      </c>
      <c r="Y30">
        <v>34826.29</v>
      </c>
    </row>
    <row r="31" spans="1:28" x14ac:dyDescent="0.25">
      <c r="A31" t="s">
        <v>2839</v>
      </c>
      <c r="B31">
        <v>691964.65</v>
      </c>
      <c r="C31">
        <v>0</v>
      </c>
      <c r="D31">
        <v>71101.06</v>
      </c>
      <c r="E31">
        <v>396209.28</v>
      </c>
      <c r="F31">
        <v>445532.84</v>
      </c>
      <c r="G31">
        <v>0</v>
      </c>
      <c r="I31">
        <v>0.19</v>
      </c>
      <c r="J31">
        <v>212.9</v>
      </c>
      <c r="K31">
        <v>9040.66</v>
      </c>
      <c r="M31">
        <v>148794.04</v>
      </c>
      <c r="N31">
        <v>1339755.76</v>
      </c>
      <c r="O31">
        <v>140209.60000000001</v>
      </c>
      <c r="P31">
        <v>14890</v>
      </c>
      <c r="S31">
        <v>330050</v>
      </c>
      <c r="T31">
        <v>85820</v>
      </c>
      <c r="U31">
        <v>349450</v>
      </c>
      <c r="X31">
        <v>76731.48</v>
      </c>
      <c r="Y31">
        <v>24574.28</v>
      </c>
    </row>
    <row r="32" spans="1:28" x14ac:dyDescent="0.25">
      <c r="A32" t="s">
        <v>2840</v>
      </c>
      <c r="B32">
        <v>339080.89</v>
      </c>
      <c r="C32">
        <v>110</v>
      </c>
      <c r="D32">
        <v>39646.730000000003</v>
      </c>
      <c r="E32">
        <v>793170.21</v>
      </c>
      <c r="F32">
        <v>679166.74</v>
      </c>
      <c r="G32">
        <v>0</v>
      </c>
      <c r="J32">
        <v>155</v>
      </c>
      <c r="K32">
        <v>4770</v>
      </c>
      <c r="M32">
        <v>-290935.76</v>
      </c>
      <c r="N32">
        <v>2103448.6</v>
      </c>
      <c r="O32">
        <v>64420.31</v>
      </c>
      <c r="P32">
        <v>55230</v>
      </c>
      <c r="S32">
        <v>294187</v>
      </c>
      <c r="T32">
        <v>74500</v>
      </c>
      <c r="U32">
        <v>347077</v>
      </c>
      <c r="X32">
        <v>61844.67</v>
      </c>
      <c r="Y32">
        <v>42021.51</v>
      </c>
    </row>
    <row r="33" spans="1:28" x14ac:dyDescent="0.25">
      <c r="A33" t="s">
        <v>2841</v>
      </c>
      <c r="B33">
        <v>540096.63</v>
      </c>
      <c r="C33">
        <v>50</v>
      </c>
      <c r="D33">
        <v>86015.27</v>
      </c>
      <c r="E33">
        <v>223290.57</v>
      </c>
      <c r="F33">
        <v>99276.13</v>
      </c>
      <c r="J33">
        <v>145.6</v>
      </c>
      <c r="K33">
        <v>103809.81</v>
      </c>
      <c r="M33">
        <v>-877002.78</v>
      </c>
      <c r="N33">
        <v>1634028.2</v>
      </c>
      <c r="O33">
        <v>126775.96</v>
      </c>
      <c r="S33">
        <v>213112</v>
      </c>
      <c r="T33">
        <v>35500</v>
      </c>
      <c r="U33">
        <v>229072</v>
      </c>
      <c r="X33">
        <v>44220.06</v>
      </c>
      <c r="Y33">
        <v>9247.68</v>
      </c>
      <c r="AA33">
        <v>2</v>
      </c>
    </row>
    <row r="34" spans="1:28" x14ac:dyDescent="0.25">
      <c r="A34" t="s">
        <v>2842</v>
      </c>
      <c r="B34">
        <v>369917.83</v>
      </c>
      <c r="C34">
        <v>655</v>
      </c>
      <c r="D34">
        <v>7837.28</v>
      </c>
      <c r="E34">
        <v>489731.59</v>
      </c>
      <c r="F34">
        <v>347509.49</v>
      </c>
      <c r="G34">
        <v>0</v>
      </c>
      <c r="J34">
        <v>160.05000000000001</v>
      </c>
      <c r="M34">
        <v>821546.76</v>
      </c>
      <c r="N34">
        <v>391756.52</v>
      </c>
      <c r="O34">
        <v>125750.8</v>
      </c>
      <c r="S34">
        <v>555185.61</v>
      </c>
      <c r="T34">
        <v>4500</v>
      </c>
      <c r="U34">
        <v>574965.61</v>
      </c>
      <c r="X34">
        <v>49003.49</v>
      </c>
      <c r="Y34">
        <v>26579.45</v>
      </c>
    </row>
    <row r="35" spans="1:28" x14ac:dyDescent="0.25">
      <c r="A35" t="s">
        <v>2843</v>
      </c>
      <c r="B35">
        <v>544918.14</v>
      </c>
      <c r="C35">
        <v>614</v>
      </c>
      <c r="D35">
        <v>89753.64</v>
      </c>
      <c r="E35">
        <v>387642.51</v>
      </c>
      <c r="F35">
        <v>292180.18</v>
      </c>
      <c r="G35">
        <v>17400</v>
      </c>
      <c r="J35">
        <v>556.71</v>
      </c>
      <c r="K35">
        <v>200475</v>
      </c>
      <c r="M35">
        <v>622461.21</v>
      </c>
      <c r="N35">
        <v>459399.49</v>
      </c>
      <c r="O35">
        <v>94435.72</v>
      </c>
      <c r="Q35">
        <v>760.84</v>
      </c>
      <c r="S35">
        <v>142936.5</v>
      </c>
      <c r="T35">
        <v>1500</v>
      </c>
      <c r="U35">
        <v>159436.5</v>
      </c>
      <c r="X35">
        <v>39237.29</v>
      </c>
      <c r="Y35">
        <v>15793.18</v>
      </c>
    </row>
    <row r="36" spans="1:28" x14ac:dyDescent="0.25">
      <c r="A36" t="s">
        <v>2844</v>
      </c>
      <c r="B36">
        <v>506296.27</v>
      </c>
      <c r="C36">
        <v>1354.2</v>
      </c>
      <c r="D36">
        <v>59537.94</v>
      </c>
      <c r="E36">
        <v>682714.65</v>
      </c>
      <c r="F36">
        <v>127497.33</v>
      </c>
      <c r="J36">
        <v>147.30000000000001</v>
      </c>
      <c r="K36">
        <v>59036.1</v>
      </c>
      <c r="M36">
        <v>1141408.6200000001</v>
      </c>
      <c r="N36">
        <v>556569.79</v>
      </c>
      <c r="O36">
        <v>179401.44</v>
      </c>
      <c r="S36">
        <v>129810</v>
      </c>
      <c r="T36">
        <v>1000</v>
      </c>
      <c r="U36">
        <v>146210</v>
      </c>
      <c r="X36">
        <v>41147.910000000003</v>
      </c>
      <c r="Y36">
        <v>472687.95</v>
      </c>
      <c r="AA36">
        <v>2</v>
      </c>
    </row>
    <row r="37" spans="1:28" x14ac:dyDescent="0.25">
      <c r="A37" t="s">
        <v>2845</v>
      </c>
      <c r="B37">
        <v>537511.78</v>
      </c>
      <c r="C37">
        <v>0</v>
      </c>
      <c r="D37">
        <v>122105.37</v>
      </c>
      <c r="E37">
        <v>346412.18</v>
      </c>
      <c r="F37">
        <v>184383.61</v>
      </c>
      <c r="J37">
        <v>158.1</v>
      </c>
      <c r="K37">
        <v>101071.98</v>
      </c>
      <c r="M37">
        <v>-584756.04</v>
      </c>
      <c r="N37">
        <v>1714982.69</v>
      </c>
      <c r="O37">
        <v>106486.97</v>
      </c>
      <c r="S37">
        <v>173582.5</v>
      </c>
      <c r="T37">
        <v>28900</v>
      </c>
      <c r="U37">
        <v>189722.5</v>
      </c>
      <c r="X37">
        <v>68464.52</v>
      </c>
      <c r="Y37">
        <v>86924.59</v>
      </c>
    </row>
    <row r="38" spans="1:28" x14ac:dyDescent="0.25">
      <c r="A38" t="s">
        <v>2846</v>
      </c>
      <c r="B38">
        <v>189914.99</v>
      </c>
      <c r="C38">
        <v>0</v>
      </c>
      <c r="D38">
        <v>75882.039999999994</v>
      </c>
      <c r="E38">
        <v>655993.18000000005</v>
      </c>
      <c r="F38">
        <v>327371.65999999997</v>
      </c>
      <c r="J38">
        <v>162</v>
      </c>
      <c r="K38">
        <v>92900</v>
      </c>
      <c r="M38">
        <v>-979977.08</v>
      </c>
      <c r="N38">
        <v>2179663.7000000002</v>
      </c>
      <c r="O38">
        <v>114193.51</v>
      </c>
      <c r="S38">
        <v>155212</v>
      </c>
      <c r="T38">
        <v>28900</v>
      </c>
      <c r="U38">
        <v>205082</v>
      </c>
      <c r="X38">
        <v>63528.95</v>
      </c>
      <c r="Y38">
        <v>61101.31</v>
      </c>
    </row>
    <row r="39" spans="1:28" x14ac:dyDescent="0.25">
      <c r="A39" t="s">
        <v>2847</v>
      </c>
      <c r="B39">
        <v>915776.31</v>
      </c>
      <c r="C39">
        <v>206</v>
      </c>
      <c r="D39">
        <v>20357.73</v>
      </c>
      <c r="E39">
        <v>271628.23</v>
      </c>
      <c r="F39">
        <v>561837.84</v>
      </c>
      <c r="J39">
        <v>145.6</v>
      </c>
      <c r="K39">
        <v>13160</v>
      </c>
      <c r="M39">
        <v>-176500.87</v>
      </c>
      <c r="N39">
        <v>1994257.35</v>
      </c>
      <c r="O39">
        <v>123095.52</v>
      </c>
      <c r="S39">
        <v>250297</v>
      </c>
      <c r="T39">
        <v>1500</v>
      </c>
      <c r="U39">
        <v>266357</v>
      </c>
      <c r="X39">
        <v>59748.17</v>
      </c>
      <c r="Y39">
        <v>79743.320000000007</v>
      </c>
    </row>
    <row r="40" spans="1:28" x14ac:dyDescent="0.25">
      <c r="A40" t="s">
        <v>2848</v>
      </c>
      <c r="B40">
        <v>580656.64000000001</v>
      </c>
      <c r="C40">
        <v>298</v>
      </c>
      <c r="D40">
        <v>77173.039999999994</v>
      </c>
      <c r="E40">
        <v>504547.93</v>
      </c>
      <c r="F40">
        <v>497574.79</v>
      </c>
      <c r="I40">
        <v>310540</v>
      </c>
      <c r="J40">
        <v>6.9</v>
      </c>
      <c r="K40">
        <v>276910</v>
      </c>
      <c r="M40">
        <v>-531562.12</v>
      </c>
      <c r="N40">
        <v>1560653.49</v>
      </c>
      <c r="O40">
        <v>115353.7</v>
      </c>
      <c r="S40">
        <v>430147</v>
      </c>
      <c r="T40">
        <v>67100</v>
      </c>
      <c r="U40">
        <v>442947</v>
      </c>
      <c r="X40">
        <v>59399.55</v>
      </c>
      <c r="Y40">
        <v>62726.7</v>
      </c>
    </row>
    <row r="41" spans="1:28" x14ac:dyDescent="0.25">
      <c r="A41" t="s">
        <v>2927</v>
      </c>
      <c r="B41">
        <v>397775.22</v>
      </c>
      <c r="C41">
        <v>0</v>
      </c>
      <c r="D41">
        <v>24323.83</v>
      </c>
      <c r="E41">
        <v>392961.53</v>
      </c>
      <c r="F41">
        <v>435470.5</v>
      </c>
      <c r="I41">
        <v>35000</v>
      </c>
      <c r="J41">
        <v>4550.7</v>
      </c>
      <c r="K41">
        <v>72600</v>
      </c>
      <c r="M41">
        <v>-79435.34</v>
      </c>
      <c r="N41">
        <v>1367149.29</v>
      </c>
      <c r="O41">
        <v>67246.45</v>
      </c>
      <c r="S41">
        <v>433450.5</v>
      </c>
      <c r="T41">
        <v>2500</v>
      </c>
      <c r="U41">
        <v>451550.5</v>
      </c>
      <c r="X41">
        <v>147946.98000000001</v>
      </c>
      <c r="Y41">
        <v>44933.04</v>
      </c>
    </row>
    <row r="42" spans="1:28" x14ac:dyDescent="0.25">
      <c r="A42" t="s">
        <v>2849</v>
      </c>
      <c r="B42">
        <v>500611.22</v>
      </c>
      <c r="C42">
        <v>0</v>
      </c>
      <c r="D42">
        <v>63766.559999999998</v>
      </c>
      <c r="E42">
        <v>714481.66</v>
      </c>
      <c r="F42">
        <v>314502.39</v>
      </c>
      <c r="G42">
        <v>0</v>
      </c>
      <c r="J42">
        <v>8552.8700000000008</v>
      </c>
      <c r="K42">
        <v>188417.41</v>
      </c>
      <c r="M42">
        <v>-437313.98</v>
      </c>
      <c r="N42">
        <v>1747176.74</v>
      </c>
      <c r="O42">
        <v>364956.3</v>
      </c>
      <c r="P42">
        <v>5710.04</v>
      </c>
      <c r="S42">
        <v>214725</v>
      </c>
      <c r="T42">
        <v>4848</v>
      </c>
      <c r="U42">
        <v>349641</v>
      </c>
      <c r="V42">
        <v>720</v>
      </c>
      <c r="W42">
        <v>1112</v>
      </c>
      <c r="X42">
        <v>57994.75</v>
      </c>
      <c r="Y42">
        <v>26717.8</v>
      </c>
      <c r="AB42">
        <v>1645</v>
      </c>
    </row>
    <row r="43" spans="1:28" x14ac:dyDescent="0.25">
      <c r="A43" t="s">
        <v>2850</v>
      </c>
      <c r="B43">
        <v>720402.67</v>
      </c>
      <c r="C43">
        <v>0</v>
      </c>
      <c r="D43">
        <v>341459.06</v>
      </c>
      <c r="E43">
        <v>317940.51</v>
      </c>
      <c r="F43">
        <v>312909.27</v>
      </c>
      <c r="G43">
        <v>0</v>
      </c>
      <c r="J43">
        <v>220</v>
      </c>
      <c r="K43">
        <v>129200</v>
      </c>
      <c r="M43">
        <v>-966236.08</v>
      </c>
      <c r="N43">
        <v>2580473.12</v>
      </c>
      <c r="O43">
        <v>472587.57</v>
      </c>
      <c r="Q43">
        <v>66.900000000000006</v>
      </c>
      <c r="S43">
        <v>303700.2</v>
      </c>
      <c r="T43">
        <v>8320</v>
      </c>
      <c r="U43">
        <v>372649.2</v>
      </c>
      <c r="W43">
        <v>920</v>
      </c>
      <c r="X43">
        <v>236161.42</v>
      </c>
      <c r="Y43">
        <v>24498.23</v>
      </c>
      <c r="AB43">
        <v>42649</v>
      </c>
    </row>
    <row r="44" spans="1:28" x14ac:dyDescent="0.25">
      <c r="A44" t="s">
        <v>2851</v>
      </c>
      <c r="B44">
        <v>804402.59</v>
      </c>
      <c r="C44">
        <v>0</v>
      </c>
      <c r="D44">
        <v>84514.82</v>
      </c>
      <c r="E44">
        <v>105478.18</v>
      </c>
      <c r="F44">
        <v>243555.17</v>
      </c>
      <c r="J44">
        <v>0</v>
      </c>
      <c r="M44">
        <v>-506113.58</v>
      </c>
      <c r="N44">
        <v>1682922.85</v>
      </c>
      <c r="O44">
        <v>304431.63</v>
      </c>
      <c r="S44">
        <v>194733</v>
      </c>
      <c r="T44">
        <v>2440</v>
      </c>
      <c r="U44">
        <v>299851</v>
      </c>
      <c r="X44">
        <v>57623.91</v>
      </c>
      <c r="Y44">
        <v>18430.61</v>
      </c>
      <c r="AB44">
        <v>6097</v>
      </c>
    </row>
    <row r="45" spans="1:28" x14ac:dyDescent="0.25">
      <c r="A45" t="s">
        <v>2852</v>
      </c>
      <c r="B45">
        <v>411702.09</v>
      </c>
      <c r="C45">
        <v>0</v>
      </c>
      <c r="D45">
        <v>152326.15</v>
      </c>
      <c r="E45">
        <v>544217.17000000004</v>
      </c>
      <c r="F45">
        <v>178584.48</v>
      </c>
      <c r="J45">
        <v>0</v>
      </c>
      <c r="M45">
        <v>-270445.58</v>
      </c>
      <c r="N45">
        <v>1664645.88</v>
      </c>
      <c r="O45">
        <v>50382.39</v>
      </c>
      <c r="S45">
        <v>157914.6</v>
      </c>
      <c r="T45">
        <v>2030</v>
      </c>
      <c r="U45">
        <v>194759.6</v>
      </c>
      <c r="V45">
        <v>160</v>
      </c>
      <c r="W45">
        <v>730</v>
      </c>
      <c r="X45">
        <v>30706.66</v>
      </c>
      <c r="Y45">
        <v>25569.14</v>
      </c>
      <c r="AB45">
        <v>162</v>
      </c>
    </row>
    <row r="46" spans="1:28" x14ac:dyDescent="0.25">
      <c r="A46" t="s">
        <v>2853</v>
      </c>
      <c r="B46">
        <v>468249.14</v>
      </c>
      <c r="C46">
        <v>0</v>
      </c>
      <c r="D46">
        <v>112948.18</v>
      </c>
      <c r="E46">
        <v>2716306.6</v>
      </c>
      <c r="F46">
        <v>533941.14</v>
      </c>
      <c r="G46">
        <v>0</v>
      </c>
      <c r="I46">
        <v>258000</v>
      </c>
      <c r="J46">
        <v>0</v>
      </c>
      <c r="M46">
        <v>3513098.18</v>
      </c>
      <c r="O46">
        <v>396864.49</v>
      </c>
      <c r="S46">
        <v>277886</v>
      </c>
      <c r="T46">
        <v>2500</v>
      </c>
      <c r="U46">
        <v>345149</v>
      </c>
      <c r="X46">
        <v>141928.34</v>
      </c>
      <c r="Y46">
        <v>62384.91</v>
      </c>
      <c r="AB46">
        <v>367</v>
      </c>
    </row>
    <row r="47" spans="1:28" x14ac:dyDescent="0.25">
      <c r="A47" t="s">
        <v>2854</v>
      </c>
      <c r="B47">
        <v>627643.57999999996</v>
      </c>
      <c r="C47">
        <v>0</v>
      </c>
      <c r="D47">
        <v>71826.25</v>
      </c>
      <c r="E47">
        <v>933132.33</v>
      </c>
      <c r="F47">
        <v>160378.85</v>
      </c>
      <c r="G47">
        <v>0</v>
      </c>
      <c r="J47">
        <v>0</v>
      </c>
      <c r="M47">
        <v>268877.73</v>
      </c>
      <c r="N47">
        <v>1610762.41</v>
      </c>
      <c r="O47">
        <v>248310.72</v>
      </c>
      <c r="S47">
        <v>245447.1</v>
      </c>
      <c r="T47">
        <v>1920</v>
      </c>
      <c r="U47">
        <v>280088.09999999998</v>
      </c>
      <c r="V47">
        <v>160</v>
      </c>
      <c r="W47">
        <v>200</v>
      </c>
      <c r="X47">
        <v>170334.81</v>
      </c>
      <c r="Y47">
        <v>35405.040000000001</v>
      </c>
      <c r="AB47">
        <v>5879</v>
      </c>
    </row>
    <row r="48" spans="1:28" x14ac:dyDescent="0.25">
      <c r="A48" t="s">
        <v>2855</v>
      </c>
      <c r="B48">
        <v>757843.67</v>
      </c>
      <c r="C48">
        <v>0</v>
      </c>
      <c r="D48">
        <v>69202.240000000005</v>
      </c>
      <c r="E48">
        <v>462352.68</v>
      </c>
      <c r="F48">
        <v>260429.02</v>
      </c>
      <c r="G48">
        <v>0</v>
      </c>
      <c r="J48">
        <v>0</v>
      </c>
      <c r="M48">
        <v>-1235898.1100000001</v>
      </c>
      <c r="N48">
        <v>2707380.46</v>
      </c>
      <c r="O48">
        <v>254848.32</v>
      </c>
      <c r="S48">
        <v>258832</v>
      </c>
      <c r="T48">
        <v>78250</v>
      </c>
      <c r="U48">
        <v>354290</v>
      </c>
      <c r="V48">
        <v>880</v>
      </c>
      <c r="W48">
        <v>1330</v>
      </c>
      <c r="X48">
        <v>69573.77</v>
      </c>
      <c r="Y48">
        <v>21346.79</v>
      </c>
      <c r="AB48">
        <v>3277.5</v>
      </c>
    </row>
    <row r="49" spans="1:28" x14ac:dyDescent="0.25">
      <c r="A49" t="s">
        <v>2928</v>
      </c>
      <c r="B49">
        <v>566647.28</v>
      </c>
      <c r="C49">
        <v>0</v>
      </c>
      <c r="D49">
        <v>13947.39</v>
      </c>
      <c r="E49">
        <v>331163.68</v>
      </c>
      <c r="F49">
        <v>275254.38</v>
      </c>
      <c r="J49">
        <v>0</v>
      </c>
      <c r="K49">
        <v>121415</v>
      </c>
      <c r="M49">
        <v>-1327479.58</v>
      </c>
      <c r="N49">
        <v>2321309.19</v>
      </c>
      <c r="O49">
        <v>147435.67000000001</v>
      </c>
      <c r="S49">
        <v>95781</v>
      </c>
      <c r="T49">
        <v>71980</v>
      </c>
      <c r="U49">
        <v>137668</v>
      </c>
      <c r="X49">
        <v>27543.83</v>
      </c>
      <c r="Y49">
        <v>38816.720000000001</v>
      </c>
      <c r="AB49">
        <v>450</v>
      </c>
    </row>
    <row r="50" spans="1:28" x14ac:dyDescent="0.25">
      <c r="A50" t="s">
        <v>2938</v>
      </c>
      <c r="B50">
        <v>714415.99</v>
      </c>
      <c r="C50">
        <v>0</v>
      </c>
      <c r="D50">
        <v>121806</v>
      </c>
      <c r="E50">
        <v>1248004.5</v>
      </c>
      <c r="F50">
        <v>284859.34999999998</v>
      </c>
      <c r="G50">
        <v>0</v>
      </c>
      <c r="M50">
        <v>1275044.26</v>
      </c>
      <c r="N50">
        <v>991778.49</v>
      </c>
      <c r="O50">
        <v>184806.87</v>
      </c>
      <c r="S50">
        <v>40850</v>
      </c>
      <c r="T50">
        <v>70180</v>
      </c>
      <c r="U50">
        <v>74883</v>
      </c>
      <c r="X50">
        <v>34239.1</v>
      </c>
      <c r="Y50">
        <v>32663.85</v>
      </c>
      <c r="AB50">
        <v>2218</v>
      </c>
    </row>
    <row r="51" spans="1:28" x14ac:dyDescent="0.25">
      <c r="A51" t="s">
        <v>2939</v>
      </c>
      <c r="B51">
        <v>473695.62</v>
      </c>
      <c r="C51">
        <v>0</v>
      </c>
      <c r="D51">
        <v>83495.460000000006</v>
      </c>
      <c r="E51">
        <v>2566497.56</v>
      </c>
      <c r="F51">
        <v>130212.12</v>
      </c>
      <c r="G51">
        <v>0</v>
      </c>
      <c r="J51">
        <v>274.38</v>
      </c>
      <c r="K51">
        <v>88630</v>
      </c>
      <c r="M51">
        <v>2543646.48</v>
      </c>
      <c r="N51">
        <v>667821.93000000005</v>
      </c>
      <c r="O51">
        <v>18577.36</v>
      </c>
      <c r="U51">
        <v>9490</v>
      </c>
      <c r="X51">
        <v>35574.43</v>
      </c>
      <c r="Y51">
        <v>18273.86</v>
      </c>
      <c r="AB51">
        <v>1711.1</v>
      </c>
    </row>
    <row r="52" spans="1:28" x14ac:dyDescent="0.25">
      <c r="A52" t="s">
        <v>2856</v>
      </c>
      <c r="B52">
        <v>480452.98</v>
      </c>
      <c r="C52">
        <v>41723</v>
      </c>
      <c r="D52">
        <v>21158.34</v>
      </c>
      <c r="E52">
        <v>630084.02</v>
      </c>
      <c r="F52">
        <v>118949.78</v>
      </c>
      <c r="G52">
        <v>12500</v>
      </c>
      <c r="J52">
        <v>2510.9899999999998</v>
      </c>
      <c r="M52">
        <v>-776367.8</v>
      </c>
      <c r="N52">
        <v>2139773.89</v>
      </c>
      <c r="O52">
        <v>26410.99</v>
      </c>
      <c r="S52">
        <v>70841</v>
      </c>
      <c r="U52">
        <v>70841</v>
      </c>
      <c r="X52">
        <v>55585.47</v>
      </c>
      <c r="Y52">
        <v>37729.629999999997</v>
      </c>
      <c r="AB52">
        <v>1503</v>
      </c>
    </row>
    <row r="53" spans="1:28" x14ac:dyDescent="0.25">
      <c r="A53" t="s">
        <v>2857</v>
      </c>
      <c r="B53">
        <v>469044.84</v>
      </c>
      <c r="C53">
        <v>75108</v>
      </c>
      <c r="D53">
        <v>11342</v>
      </c>
      <c r="E53">
        <v>338029.48</v>
      </c>
      <c r="F53">
        <v>36267.68</v>
      </c>
      <c r="G53">
        <v>6800</v>
      </c>
      <c r="J53">
        <v>972</v>
      </c>
      <c r="M53">
        <v>672515</v>
      </c>
      <c r="N53">
        <v>293207.49</v>
      </c>
      <c r="O53">
        <v>16015.31</v>
      </c>
      <c r="S53">
        <v>48342</v>
      </c>
      <c r="U53">
        <v>48342</v>
      </c>
      <c r="X53">
        <v>38242.51</v>
      </c>
      <c r="Y53">
        <v>14262.3</v>
      </c>
      <c r="AB53">
        <v>1868</v>
      </c>
    </row>
    <row r="54" spans="1:28" x14ac:dyDescent="0.25">
      <c r="A54" t="s">
        <v>2858</v>
      </c>
      <c r="B54">
        <v>263489.21999999997</v>
      </c>
      <c r="C54">
        <v>73775</v>
      </c>
      <c r="D54">
        <v>40443.519999999997</v>
      </c>
      <c r="E54">
        <v>5835407.3099999996</v>
      </c>
      <c r="F54">
        <v>112737.75</v>
      </c>
      <c r="G54">
        <v>12162</v>
      </c>
      <c r="J54">
        <v>8897.4500000000007</v>
      </c>
      <c r="M54">
        <v>4466394.12</v>
      </c>
      <c r="N54">
        <v>1946315.03</v>
      </c>
      <c r="O54">
        <v>48663.71</v>
      </c>
      <c r="S54">
        <v>105434</v>
      </c>
      <c r="U54">
        <v>138104</v>
      </c>
      <c r="X54">
        <v>68430.960000000006</v>
      </c>
      <c r="Y54">
        <v>35651.25</v>
      </c>
      <c r="AB54">
        <v>2795</v>
      </c>
    </row>
    <row r="55" spans="1:28" x14ac:dyDescent="0.25">
      <c r="A55" t="s">
        <v>2859</v>
      </c>
      <c r="B55">
        <v>714813.53</v>
      </c>
      <c r="C55">
        <v>78832.5</v>
      </c>
      <c r="D55">
        <v>85521.79</v>
      </c>
      <c r="E55">
        <v>739950.93</v>
      </c>
      <c r="F55">
        <v>245788.18</v>
      </c>
      <c r="G55">
        <v>17950</v>
      </c>
      <c r="J55">
        <v>6227</v>
      </c>
      <c r="M55">
        <v>-299734.24</v>
      </c>
      <c r="N55">
        <v>2217512.62</v>
      </c>
      <c r="O55">
        <v>70656</v>
      </c>
      <c r="S55">
        <v>168463</v>
      </c>
      <c r="U55">
        <v>168463</v>
      </c>
      <c r="X55">
        <v>90011.16</v>
      </c>
      <c r="Y55">
        <v>31897.4</v>
      </c>
    </row>
    <row r="56" spans="1:28" x14ac:dyDescent="0.25">
      <c r="A56" t="s">
        <v>2860</v>
      </c>
      <c r="B56">
        <v>546840.18999999994</v>
      </c>
      <c r="C56">
        <v>6391</v>
      </c>
      <c r="D56">
        <v>47211.4</v>
      </c>
      <c r="E56">
        <v>543732.38</v>
      </c>
      <c r="F56">
        <v>75542.880000000005</v>
      </c>
      <c r="G56">
        <v>13200</v>
      </c>
      <c r="J56">
        <v>6441</v>
      </c>
      <c r="M56">
        <v>-578833.22</v>
      </c>
      <c r="N56">
        <v>1921030.3</v>
      </c>
      <c r="O56">
        <v>38761.089999999997</v>
      </c>
      <c r="S56">
        <v>144036</v>
      </c>
      <c r="U56">
        <v>156036</v>
      </c>
      <c r="X56">
        <v>77896.649999999994</v>
      </c>
      <c r="Y56">
        <v>37157.33</v>
      </c>
      <c r="AB56">
        <v>236</v>
      </c>
    </row>
    <row r="57" spans="1:28" x14ac:dyDescent="0.25">
      <c r="A57" t="s">
        <v>2861</v>
      </c>
      <c r="B57">
        <v>300155.46000000002</v>
      </c>
      <c r="C57">
        <v>4666</v>
      </c>
      <c r="D57">
        <v>40432.550000000003</v>
      </c>
      <c r="E57">
        <v>551635.34</v>
      </c>
      <c r="F57">
        <v>89463.58</v>
      </c>
      <c r="G57">
        <v>10680</v>
      </c>
      <c r="J57">
        <v>1218</v>
      </c>
      <c r="M57">
        <v>-803164.5</v>
      </c>
      <c r="N57">
        <v>1915444.77</v>
      </c>
      <c r="O57">
        <v>35257.97</v>
      </c>
      <c r="S57">
        <v>110995.5</v>
      </c>
      <c r="U57">
        <v>160440.5</v>
      </c>
      <c r="V57">
        <v>160</v>
      </c>
      <c r="W57">
        <v>300</v>
      </c>
      <c r="X57">
        <v>77214.53</v>
      </c>
      <c r="Y57">
        <v>19811.78</v>
      </c>
      <c r="AB57">
        <v>4472</v>
      </c>
    </row>
    <row r="58" spans="1:28" x14ac:dyDescent="0.25">
      <c r="A58" t="s">
        <v>2862</v>
      </c>
      <c r="B58">
        <v>280938.23999999999</v>
      </c>
      <c r="C58">
        <v>54988</v>
      </c>
      <c r="D58">
        <v>20774.98</v>
      </c>
      <c r="E58">
        <v>502858.58</v>
      </c>
      <c r="F58">
        <v>61811.3</v>
      </c>
      <c r="G58">
        <v>5304</v>
      </c>
      <c r="J58">
        <v>1884</v>
      </c>
      <c r="M58">
        <v>-643187.91</v>
      </c>
      <c r="N58">
        <v>1650781.62</v>
      </c>
      <c r="O58">
        <v>30144.05</v>
      </c>
      <c r="S58">
        <v>40078.5</v>
      </c>
      <c r="U58">
        <v>65944.5</v>
      </c>
      <c r="X58">
        <v>58289.14</v>
      </c>
      <c r="Y58">
        <v>17896.52</v>
      </c>
      <c r="AB58">
        <v>473</v>
      </c>
    </row>
    <row r="59" spans="1:28" x14ac:dyDescent="0.25">
      <c r="A59" t="s">
        <v>2863</v>
      </c>
      <c r="B59">
        <v>432753.34</v>
      </c>
      <c r="C59">
        <v>32435</v>
      </c>
      <c r="D59">
        <v>50969.26</v>
      </c>
      <c r="E59">
        <v>675699.64</v>
      </c>
      <c r="F59">
        <v>99601.14</v>
      </c>
      <c r="G59">
        <v>8155</v>
      </c>
      <c r="J59">
        <v>1456</v>
      </c>
      <c r="M59">
        <v>-670490.56999999995</v>
      </c>
      <c r="N59">
        <v>2032099.69</v>
      </c>
      <c r="O59">
        <v>35590.36</v>
      </c>
      <c r="S59">
        <v>40960.5</v>
      </c>
      <c r="U59">
        <v>53260.5</v>
      </c>
      <c r="X59">
        <v>49588.23</v>
      </c>
      <c r="Y59">
        <v>34981.93</v>
      </c>
      <c r="AB59">
        <v>1286.3</v>
      </c>
    </row>
    <row r="60" spans="1:28" x14ac:dyDescent="0.25">
      <c r="A60" t="s">
        <v>2864</v>
      </c>
      <c r="B60">
        <v>208893.5</v>
      </c>
      <c r="C60">
        <v>132660</v>
      </c>
      <c r="D60">
        <v>63300</v>
      </c>
      <c r="E60">
        <v>1335658.8999999999</v>
      </c>
      <c r="F60">
        <v>172244.41</v>
      </c>
      <c r="G60">
        <v>33800</v>
      </c>
      <c r="J60">
        <v>7383</v>
      </c>
      <c r="M60">
        <v>918987.67</v>
      </c>
      <c r="N60">
        <v>1174038.5</v>
      </c>
      <c r="O60">
        <v>107513.2</v>
      </c>
      <c r="S60">
        <v>174909</v>
      </c>
      <c r="U60">
        <v>207579</v>
      </c>
      <c r="V60">
        <v>3500</v>
      </c>
      <c r="W60">
        <v>500</v>
      </c>
      <c r="X60">
        <v>112282.91</v>
      </c>
      <c r="Y60">
        <v>30823.62</v>
      </c>
      <c r="AB60">
        <v>6004</v>
      </c>
    </row>
    <row r="61" spans="1:28" x14ac:dyDescent="0.25">
      <c r="A61" t="s">
        <v>2865</v>
      </c>
      <c r="B61">
        <v>809322.32</v>
      </c>
      <c r="C61">
        <v>393889.7</v>
      </c>
      <c r="D61">
        <v>91774.78</v>
      </c>
      <c r="E61">
        <v>680822</v>
      </c>
      <c r="F61">
        <v>380738.06</v>
      </c>
      <c r="G61">
        <v>14400</v>
      </c>
      <c r="J61">
        <v>7893</v>
      </c>
      <c r="M61">
        <v>-1301265.95</v>
      </c>
      <c r="N61">
        <v>3795531.45</v>
      </c>
      <c r="O61">
        <v>117331.56</v>
      </c>
      <c r="S61">
        <v>184277.5</v>
      </c>
      <c r="U61">
        <v>233089.5</v>
      </c>
      <c r="X61">
        <v>124049.23</v>
      </c>
      <c r="Y61">
        <v>66604.55</v>
      </c>
      <c r="AB61">
        <v>2258</v>
      </c>
    </row>
    <row r="62" spans="1:28" x14ac:dyDescent="0.25">
      <c r="A62" t="s">
        <v>2866</v>
      </c>
      <c r="B62">
        <v>236691.8</v>
      </c>
      <c r="C62">
        <v>123851</v>
      </c>
      <c r="D62">
        <v>37801</v>
      </c>
      <c r="E62">
        <v>356697.3</v>
      </c>
      <c r="F62">
        <v>215238.6</v>
      </c>
      <c r="G62">
        <v>14100</v>
      </c>
      <c r="J62">
        <v>4537</v>
      </c>
      <c r="M62">
        <v>-546930.31999999995</v>
      </c>
      <c r="N62">
        <v>1606269.64</v>
      </c>
      <c r="O62">
        <v>63114.46</v>
      </c>
      <c r="S62">
        <v>112857.5</v>
      </c>
      <c r="U62">
        <v>120057.5</v>
      </c>
      <c r="X62">
        <v>108005.33</v>
      </c>
      <c r="Y62">
        <v>31026.75</v>
      </c>
    </row>
    <row r="63" spans="1:28" x14ac:dyDescent="0.25">
      <c r="A63" t="s">
        <v>2867</v>
      </c>
      <c r="B63">
        <v>192426.88</v>
      </c>
      <c r="C63">
        <v>117406</v>
      </c>
      <c r="D63">
        <v>24257.78</v>
      </c>
      <c r="E63">
        <v>446909.57</v>
      </c>
      <c r="F63">
        <v>180767.93</v>
      </c>
      <c r="G63">
        <v>12000</v>
      </c>
      <c r="J63">
        <v>11159.71</v>
      </c>
      <c r="M63">
        <v>-1629671.85</v>
      </c>
      <c r="N63">
        <v>2640334.33</v>
      </c>
      <c r="O63">
        <v>65964.350000000006</v>
      </c>
      <c r="S63">
        <v>99334.5</v>
      </c>
      <c r="U63">
        <v>99334.5</v>
      </c>
      <c r="X63">
        <v>93256.12</v>
      </c>
      <c r="Y63">
        <v>21526.05</v>
      </c>
      <c r="AB63">
        <v>4074</v>
      </c>
    </row>
    <row r="64" spans="1:28" x14ac:dyDescent="0.25">
      <c r="A64" t="s">
        <v>2929</v>
      </c>
      <c r="B64">
        <v>347269.05</v>
      </c>
      <c r="C64">
        <v>65507</v>
      </c>
      <c r="D64">
        <v>14353.69</v>
      </c>
      <c r="E64">
        <v>1300853</v>
      </c>
      <c r="F64">
        <v>30258.48</v>
      </c>
      <c r="G64">
        <v>8000</v>
      </c>
      <c r="J64">
        <v>2288</v>
      </c>
      <c r="M64">
        <v>-162131.32</v>
      </c>
      <c r="N64">
        <v>2029021.21</v>
      </c>
      <c r="O64">
        <v>27957.95</v>
      </c>
      <c r="S64">
        <v>81165</v>
      </c>
      <c r="U64">
        <v>115095</v>
      </c>
      <c r="X64">
        <v>51551.31</v>
      </c>
      <c r="Y64">
        <v>39396.42</v>
      </c>
      <c r="AB64">
        <v>1944.5</v>
      </c>
    </row>
    <row r="65" spans="1:28" x14ac:dyDescent="0.25">
      <c r="A65" t="s">
        <v>2868</v>
      </c>
      <c r="B65">
        <v>730478.29</v>
      </c>
      <c r="C65">
        <v>0</v>
      </c>
      <c r="D65">
        <v>35723.980000000003</v>
      </c>
      <c r="E65">
        <v>2134107.4700000002</v>
      </c>
      <c r="F65">
        <v>17028</v>
      </c>
      <c r="G65">
        <v>15767</v>
      </c>
      <c r="J65">
        <v>0</v>
      </c>
      <c r="M65">
        <v>1872854.15</v>
      </c>
      <c r="N65">
        <v>849648.43</v>
      </c>
      <c r="O65">
        <v>245095.52</v>
      </c>
      <c r="S65">
        <v>131937</v>
      </c>
      <c r="T65">
        <v>31500</v>
      </c>
      <c r="U65">
        <v>133701</v>
      </c>
      <c r="X65">
        <v>45230.38</v>
      </c>
      <c r="Y65">
        <v>23782.98</v>
      </c>
    </row>
    <row r="66" spans="1:28" x14ac:dyDescent="0.25">
      <c r="A66" t="s">
        <v>2869</v>
      </c>
      <c r="B66">
        <v>797722.77</v>
      </c>
      <c r="C66">
        <v>0</v>
      </c>
      <c r="D66">
        <v>12234.96</v>
      </c>
      <c r="E66">
        <v>344101.47</v>
      </c>
      <c r="F66">
        <v>11040.85</v>
      </c>
      <c r="J66">
        <v>0</v>
      </c>
      <c r="M66">
        <v>792172.98</v>
      </c>
      <c r="N66">
        <v>236925.61</v>
      </c>
      <c r="O66">
        <v>233766.91</v>
      </c>
      <c r="S66">
        <v>238897.6</v>
      </c>
      <c r="T66">
        <v>31500</v>
      </c>
      <c r="U66">
        <v>240517.6</v>
      </c>
      <c r="X66">
        <v>26273.66</v>
      </c>
      <c r="Y66">
        <v>28382.11</v>
      </c>
    </row>
    <row r="67" spans="1:28" x14ac:dyDescent="0.25">
      <c r="A67" t="s">
        <v>2870</v>
      </c>
      <c r="B67">
        <v>780015.51</v>
      </c>
      <c r="C67">
        <v>0</v>
      </c>
      <c r="D67">
        <v>91237.92</v>
      </c>
      <c r="E67">
        <v>442708.69</v>
      </c>
      <c r="F67">
        <v>12544.85</v>
      </c>
      <c r="G67">
        <v>14716</v>
      </c>
      <c r="J67">
        <v>-136</v>
      </c>
      <c r="M67">
        <v>-837833.62</v>
      </c>
      <c r="N67">
        <v>1982889.72</v>
      </c>
      <c r="O67">
        <v>262067.20000000001</v>
      </c>
      <c r="S67">
        <v>265756</v>
      </c>
      <c r="T67">
        <v>31500</v>
      </c>
      <c r="U67">
        <v>267512</v>
      </c>
      <c r="X67">
        <v>80281</v>
      </c>
      <c r="Y67">
        <v>20299.23</v>
      </c>
    </row>
    <row r="68" spans="1:28" x14ac:dyDescent="0.25">
      <c r="A68" t="s">
        <v>2926</v>
      </c>
      <c r="B68">
        <v>557107.43999999994</v>
      </c>
      <c r="C68">
        <v>0</v>
      </c>
      <c r="D68">
        <v>16427.7</v>
      </c>
      <c r="E68">
        <v>427937.05</v>
      </c>
      <c r="F68">
        <v>55489.47</v>
      </c>
      <c r="G68">
        <v>10330</v>
      </c>
      <c r="M68">
        <v>493586.48</v>
      </c>
      <c r="N68">
        <v>355552.49</v>
      </c>
      <c r="O68">
        <v>216914.6</v>
      </c>
      <c r="S68">
        <v>179532.5</v>
      </c>
      <c r="T68">
        <v>31000</v>
      </c>
      <c r="U68">
        <v>180532.5</v>
      </c>
      <c r="X68">
        <v>39447.07</v>
      </c>
      <c r="Y68">
        <v>83823.38</v>
      </c>
    </row>
    <row r="69" spans="1:28" x14ac:dyDescent="0.25">
      <c r="A69" t="s">
        <v>2871</v>
      </c>
      <c r="B69">
        <v>586038.23</v>
      </c>
      <c r="C69">
        <v>0</v>
      </c>
      <c r="D69">
        <v>50833.3</v>
      </c>
      <c r="E69">
        <v>529330.76</v>
      </c>
      <c r="F69">
        <v>46718.16</v>
      </c>
      <c r="G69">
        <v>13888</v>
      </c>
      <c r="J69">
        <v>0</v>
      </c>
      <c r="M69">
        <v>-1267931.55</v>
      </c>
      <c r="N69">
        <v>2283492.7400000002</v>
      </c>
      <c r="O69">
        <v>335109.15000000002</v>
      </c>
      <c r="S69">
        <v>228386</v>
      </c>
      <c r="T69">
        <v>65500</v>
      </c>
      <c r="U69">
        <v>300674</v>
      </c>
      <c r="X69">
        <v>67395.490000000005</v>
      </c>
      <c r="Y69">
        <v>28620.17</v>
      </c>
    </row>
    <row r="70" spans="1:28" x14ac:dyDescent="0.25">
      <c r="A70" t="s">
        <v>2872</v>
      </c>
      <c r="B70">
        <v>344258.18</v>
      </c>
      <c r="C70">
        <v>52931</v>
      </c>
      <c r="D70">
        <v>13298.39</v>
      </c>
      <c r="E70">
        <v>152204.22</v>
      </c>
      <c r="F70">
        <v>206280.94</v>
      </c>
      <c r="I70">
        <v>104000</v>
      </c>
      <c r="J70">
        <v>32.36</v>
      </c>
      <c r="M70">
        <v>-43525.07</v>
      </c>
      <c r="N70">
        <v>547255.34</v>
      </c>
      <c r="O70">
        <v>291195.06</v>
      </c>
      <c r="S70">
        <v>308883</v>
      </c>
      <c r="T70">
        <v>18840</v>
      </c>
      <c r="U70">
        <v>311883</v>
      </c>
      <c r="X70">
        <v>83615.31</v>
      </c>
      <c r="Y70">
        <v>17363.16</v>
      </c>
      <c r="Z70">
        <v>15840</v>
      </c>
      <c r="AB70">
        <v>2856</v>
      </c>
    </row>
    <row r="71" spans="1:28" x14ac:dyDescent="0.25">
      <c r="A71" t="s">
        <v>2873</v>
      </c>
      <c r="B71">
        <v>557948.38</v>
      </c>
      <c r="C71">
        <v>25308</v>
      </c>
      <c r="D71">
        <v>44021.75</v>
      </c>
      <c r="E71">
        <v>706265.27</v>
      </c>
      <c r="F71">
        <v>301793.12</v>
      </c>
      <c r="G71">
        <v>170400</v>
      </c>
      <c r="I71">
        <v>23110</v>
      </c>
      <c r="J71">
        <v>51.4</v>
      </c>
      <c r="M71">
        <v>-1628082.51</v>
      </c>
      <c r="N71">
        <v>2767861</v>
      </c>
      <c r="O71">
        <v>391803.98</v>
      </c>
      <c r="P71">
        <v>500</v>
      </c>
      <c r="S71">
        <v>182083</v>
      </c>
      <c r="U71">
        <v>199788</v>
      </c>
      <c r="V71">
        <v>160</v>
      </c>
      <c r="W71">
        <v>584</v>
      </c>
      <c r="X71">
        <v>57118.720000000001</v>
      </c>
      <c r="Y71">
        <v>17385.669999999998</v>
      </c>
      <c r="AB71">
        <v>205</v>
      </c>
    </row>
    <row r="72" spans="1:28" x14ac:dyDescent="0.25">
      <c r="A72" t="s">
        <v>2874</v>
      </c>
      <c r="B72">
        <v>295870.15999999997</v>
      </c>
      <c r="C72">
        <v>51962</v>
      </c>
      <c r="D72">
        <v>40570.33</v>
      </c>
      <c r="E72">
        <v>49267.88</v>
      </c>
      <c r="F72">
        <v>61314.37</v>
      </c>
      <c r="G72">
        <v>0</v>
      </c>
      <c r="J72">
        <v>75.55</v>
      </c>
      <c r="M72">
        <v>-89205.78</v>
      </c>
      <c r="N72">
        <v>432862.99</v>
      </c>
      <c r="O72">
        <v>251427.84</v>
      </c>
      <c r="S72">
        <v>111300</v>
      </c>
      <c r="T72">
        <v>21350</v>
      </c>
      <c r="U72">
        <v>128900</v>
      </c>
      <c r="X72">
        <v>42609.34</v>
      </c>
      <c r="Y72">
        <v>12083.02</v>
      </c>
      <c r="Z72">
        <v>20350</v>
      </c>
    </row>
    <row r="73" spans="1:28" x14ac:dyDescent="0.25">
      <c r="A73" t="s">
        <v>2875</v>
      </c>
      <c r="B73">
        <v>182427.39</v>
      </c>
      <c r="C73">
        <v>17062</v>
      </c>
      <c r="D73">
        <v>31305.5</v>
      </c>
      <c r="E73">
        <v>302755.21000000002</v>
      </c>
      <c r="F73">
        <v>72124.47</v>
      </c>
      <c r="G73">
        <v>16500</v>
      </c>
      <c r="J73">
        <v>32.340000000000003</v>
      </c>
      <c r="M73">
        <v>-432916.41</v>
      </c>
      <c r="N73">
        <v>923490.75</v>
      </c>
      <c r="O73">
        <v>217104.53</v>
      </c>
      <c r="S73">
        <v>229066</v>
      </c>
      <c r="T73">
        <v>25560</v>
      </c>
      <c r="U73">
        <v>231066</v>
      </c>
      <c r="X73">
        <v>73509.039999999994</v>
      </c>
      <c r="Y73">
        <v>15984.11</v>
      </c>
      <c r="Z73">
        <v>23560</v>
      </c>
      <c r="AB73">
        <v>80</v>
      </c>
    </row>
    <row r="74" spans="1:28" x14ac:dyDescent="0.25">
      <c r="A74" t="s">
        <v>2876</v>
      </c>
      <c r="B74">
        <v>46595.74</v>
      </c>
      <c r="C74">
        <v>10810</v>
      </c>
      <c r="D74">
        <v>21490.48</v>
      </c>
      <c r="E74">
        <v>78683.740000000005</v>
      </c>
      <c r="F74">
        <v>103823.1</v>
      </c>
      <c r="G74">
        <v>0</v>
      </c>
      <c r="I74">
        <v>21000</v>
      </c>
      <c r="J74">
        <v>10793.36</v>
      </c>
      <c r="M74">
        <v>-364996.62</v>
      </c>
      <c r="N74">
        <v>606181.84</v>
      </c>
      <c r="O74">
        <v>20027.189999999999</v>
      </c>
      <c r="S74">
        <v>116518.5</v>
      </c>
      <c r="U74">
        <v>116518.5</v>
      </c>
      <c r="X74">
        <v>27882.51</v>
      </c>
      <c r="Y74">
        <v>5992.2</v>
      </c>
      <c r="AB74">
        <v>1153</v>
      </c>
    </row>
    <row r="75" spans="1:28" x14ac:dyDescent="0.25">
      <c r="A75" t="s">
        <v>2877</v>
      </c>
      <c r="B75">
        <v>717827.8</v>
      </c>
      <c r="C75">
        <v>78611</v>
      </c>
      <c r="D75">
        <v>48437.34</v>
      </c>
      <c r="E75">
        <v>260027.82</v>
      </c>
      <c r="F75">
        <v>280441.78999999998</v>
      </c>
      <c r="G75">
        <v>0</v>
      </c>
      <c r="I75">
        <v>192000</v>
      </c>
      <c r="J75">
        <v>17669.27</v>
      </c>
      <c r="M75">
        <v>-928754.44</v>
      </c>
      <c r="N75">
        <v>1832865.74</v>
      </c>
      <c r="O75">
        <v>359308.34</v>
      </c>
      <c r="S75">
        <v>316072</v>
      </c>
      <c r="T75">
        <v>26570</v>
      </c>
      <c r="U75">
        <v>319072</v>
      </c>
      <c r="X75">
        <v>65951.92</v>
      </c>
      <c r="Y75">
        <v>23260.71</v>
      </c>
      <c r="Z75">
        <v>23570</v>
      </c>
    </row>
    <row r="76" spans="1:28" x14ac:dyDescent="0.25">
      <c r="A76" t="s">
        <v>2878</v>
      </c>
      <c r="B76">
        <v>590361.80000000005</v>
      </c>
      <c r="C76">
        <v>0</v>
      </c>
      <c r="D76">
        <v>56006.38</v>
      </c>
      <c r="E76">
        <v>658984.36</v>
      </c>
      <c r="F76">
        <v>42800.27</v>
      </c>
      <c r="I76">
        <v>112100</v>
      </c>
      <c r="J76">
        <v>0</v>
      </c>
      <c r="L76">
        <v>-639100.29</v>
      </c>
      <c r="N76">
        <v>1701541.88</v>
      </c>
      <c r="O76">
        <v>227339.88</v>
      </c>
      <c r="P76">
        <v>16200</v>
      </c>
      <c r="S76">
        <v>110260</v>
      </c>
      <c r="U76">
        <v>126660</v>
      </c>
      <c r="X76">
        <v>38185.15</v>
      </c>
      <c r="Y76">
        <v>12829.12</v>
      </c>
      <c r="AB76">
        <v>3575</v>
      </c>
    </row>
    <row r="77" spans="1:28" x14ac:dyDescent="0.25">
      <c r="A77" t="s">
        <v>2879</v>
      </c>
      <c r="B77">
        <v>699078.72</v>
      </c>
      <c r="C77">
        <v>0</v>
      </c>
      <c r="D77">
        <v>272091.57</v>
      </c>
      <c r="E77">
        <v>105646.68</v>
      </c>
      <c r="F77">
        <v>44310.35</v>
      </c>
      <c r="G77">
        <v>5900</v>
      </c>
      <c r="J77">
        <v>753.77</v>
      </c>
      <c r="L77">
        <v>-1177025.8500000001</v>
      </c>
      <c r="N77">
        <v>2052419.41</v>
      </c>
      <c r="O77">
        <v>314045.75</v>
      </c>
      <c r="P77">
        <v>51075</v>
      </c>
      <c r="S77">
        <v>429460</v>
      </c>
      <c r="U77">
        <v>443255.88</v>
      </c>
      <c r="X77">
        <v>85879.25</v>
      </c>
      <c r="Y77">
        <v>3054.76</v>
      </c>
      <c r="AB77">
        <v>17476</v>
      </c>
    </row>
    <row r="78" spans="1:28" x14ac:dyDescent="0.25">
      <c r="A78" t="s">
        <v>2880</v>
      </c>
      <c r="B78">
        <v>838731.02</v>
      </c>
      <c r="C78">
        <v>0</v>
      </c>
      <c r="D78">
        <v>19573.66</v>
      </c>
      <c r="E78">
        <v>259244.14</v>
      </c>
      <c r="F78">
        <v>76992.89</v>
      </c>
      <c r="I78">
        <v>392050</v>
      </c>
      <c r="J78">
        <v>7</v>
      </c>
      <c r="L78">
        <v>-1513592.42</v>
      </c>
      <c r="N78">
        <v>2038156.59</v>
      </c>
      <c r="O78">
        <v>331763.40999999997</v>
      </c>
      <c r="P78">
        <v>104350</v>
      </c>
      <c r="S78">
        <v>166800</v>
      </c>
      <c r="U78">
        <v>205680</v>
      </c>
      <c r="X78">
        <v>115851.79</v>
      </c>
      <c r="Y78">
        <v>12474.54</v>
      </c>
      <c r="AB78">
        <v>1154</v>
      </c>
    </row>
    <row r="79" spans="1:28" x14ac:dyDescent="0.25">
      <c r="A79" t="s">
        <v>2881</v>
      </c>
      <c r="B79">
        <v>861726.24</v>
      </c>
      <c r="C79">
        <v>0</v>
      </c>
      <c r="D79">
        <v>39485.5</v>
      </c>
      <c r="E79">
        <v>642759.17000000004</v>
      </c>
      <c r="F79">
        <v>71570.94</v>
      </c>
      <c r="J79">
        <v>382.9</v>
      </c>
      <c r="L79">
        <v>3560889.03</v>
      </c>
      <c r="M79">
        <v>-1739.37</v>
      </c>
      <c r="N79">
        <v>-2089445.48</v>
      </c>
      <c r="O79">
        <v>237061.59</v>
      </c>
      <c r="S79">
        <v>225760</v>
      </c>
      <c r="U79">
        <v>274019</v>
      </c>
      <c r="X79">
        <v>29633.119999999999</v>
      </c>
      <c r="Y79">
        <v>20426.47</v>
      </c>
      <c r="AB79">
        <v>4757</v>
      </c>
    </row>
    <row r="80" spans="1:28" x14ac:dyDescent="0.25">
      <c r="A80" t="s">
        <v>2882</v>
      </c>
      <c r="B80">
        <v>1026054.86</v>
      </c>
      <c r="C80">
        <v>53297</v>
      </c>
      <c r="D80">
        <v>9738</v>
      </c>
      <c r="E80">
        <v>221283.32</v>
      </c>
      <c r="F80">
        <v>37261.06</v>
      </c>
      <c r="G80">
        <v>14000</v>
      </c>
      <c r="J80">
        <v>651.58000000000004</v>
      </c>
      <c r="L80">
        <v>-548386.86</v>
      </c>
      <c r="N80">
        <v>1725194.64</v>
      </c>
      <c r="O80">
        <v>252217.58</v>
      </c>
      <c r="U80">
        <v>24400</v>
      </c>
      <c r="X80">
        <v>25026.58</v>
      </c>
      <c r="Y80">
        <v>18416.12</v>
      </c>
    </row>
    <row r="81" spans="1:28" x14ac:dyDescent="0.25">
      <c r="A81" t="s">
        <v>2883</v>
      </c>
      <c r="B81">
        <v>780020.72</v>
      </c>
      <c r="C81">
        <v>0</v>
      </c>
      <c r="D81">
        <v>19271.53</v>
      </c>
      <c r="E81">
        <v>103360.67</v>
      </c>
      <c r="F81">
        <v>4866.34</v>
      </c>
      <c r="G81">
        <v>9500</v>
      </c>
      <c r="J81">
        <v>420.5</v>
      </c>
      <c r="L81">
        <v>130965.84</v>
      </c>
      <c r="N81">
        <v>613262.28</v>
      </c>
      <c r="O81">
        <v>227382.52</v>
      </c>
      <c r="S81">
        <v>276860</v>
      </c>
      <c r="U81">
        <v>291284</v>
      </c>
      <c r="V81">
        <v>750</v>
      </c>
      <c r="X81">
        <v>50345.69</v>
      </c>
      <c r="Y81">
        <v>3478.88</v>
      </c>
      <c r="AB81">
        <v>2069</v>
      </c>
    </row>
    <row r="82" spans="1:28" x14ac:dyDescent="0.25">
      <c r="A82" t="s">
        <v>2884</v>
      </c>
      <c r="B82">
        <v>654099.97</v>
      </c>
      <c r="C82">
        <v>0</v>
      </c>
      <c r="D82">
        <v>14704.44</v>
      </c>
      <c r="E82">
        <v>425139.42</v>
      </c>
      <c r="F82">
        <v>154074.04</v>
      </c>
      <c r="G82">
        <v>2000</v>
      </c>
      <c r="I82">
        <v>4000</v>
      </c>
      <c r="J82">
        <v>446.58</v>
      </c>
      <c r="L82">
        <v>288245.59000000003</v>
      </c>
      <c r="N82">
        <v>788047.76</v>
      </c>
      <c r="O82">
        <v>203656.22</v>
      </c>
      <c r="S82">
        <v>158220</v>
      </c>
      <c r="U82">
        <v>174620</v>
      </c>
      <c r="X82">
        <v>15123.18</v>
      </c>
      <c r="Y82">
        <v>6113.56</v>
      </c>
    </row>
    <row r="83" spans="1:28" x14ac:dyDescent="0.25">
      <c r="A83" t="s">
        <v>2885</v>
      </c>
      <c r="B83">
        <v>696120.65</v>
      </c>
      <c r="C83">
        <v>0</v>
      </c>
      <c r="D83">
        <v>66129.100000000006</v>
      </c>
      <c r="E83">
        <v>265992.77</v>
      </c>
      <c r="F83">
        <v>83591.539999999994</v>
      </c>
      <c r="J83">
        <v>3</v>
      </c>
      <c r="L83">
        <v>834631.4</v>
      </c>
      <c r="N83">
        <v>123193.16</v>
      </c>
      <c r="O83">
        <v>192679.29</v>
      </c>
      <c r="S83">
        <v>101940</v>
      </c>
      <c r="U83">
        <v>118340</v>
      </c>
      <c r="X83">
        <v>15350.02</v>
      </c>
      <c r="Y83">
        <v>7361.15</v>
      </c>
    </row>
    <row r="84" spans="1:28" x14ac:dyDescent="0.25">
      <c r="A84" t="s">
        <v>2930</v>
      </c>
      <c r="B84">
        <v>556757.4</v>
      </c>
      <c r="C84">
        <v>0</v>
      </c>
      <c r="D84">
        <v>36789.980000000003</v>
      </c>
      <c r="E84">
        <v>186819.48</v>
      </c>
      <c r="F84">
        <v>18401.12</v>
      </c>
      <c r="I84">
        <v>33515</v>
      </c>
      <c r="J84">
        <v>7.9</v>
      </c>
      <c r="L84">
        <v>-1490094.51</v>
      </c>
      <c r="N84">
        <v>2101746.27</v>
      </c>
      <c r="O84">
        <v>198297.09</v>
      </c>
      <c r="S84">
        <v>188360</v>
      </c>
      <c r="U84">
        <v>203760</v>
      </c>
      <c r="X84">
        <v>10579.33</v>
      </c>
      <c r="Y84">
        <v>16021.78</v>
      </c>
    </row>
    <row r="85" spans="1:28" x14ac:dyDescent="0.25">
      <c r="A85" t="s">
        <v>2886</v>
      </c>
      <c r="B85">
        <v>345427</v>
      </c>
      <c r="C85">
        <v>0</v>
      </c>
      <c r="D85">
        <v>42835.07</v>
      </c>
      <c r="E85">
        <v>1047590.57</v>
      </c>
      <c r="F85">
        <v>178245.84</v>
      </c>
      <c r="J85">
        <v>-448</v>
      </c>
      <c r="L85">
        <v>1641534.04</v>
      </c>
      <c r="O85">
        <v>131147.81</v>
      </c>
      <c r="S85">
        <v>267300</v>
      </c>
      <c r="U85">
        <v>301270</v>
      </c>
      <c r="X85">
        <v>58345.06</v>
      </c>
      <c r="Y85">
        <v>27210.31</v>
      </c>
    </row>
    <row r="86" spans="1:28" x14ac:dyDescent="0.25">
      <c r="A86" t="s">
        <v>2887</v>
      </c>
      <c r="B86">
        <v>213010.09</v>
      </c>
      <c r="C86">
        <v>0</v>
      </c>
      <c r="D86">
        <v>112939.94</v>
      </c>
      <c r="E86">
        <v>3134462.05</v>
      </c>
      <c r="F86">
        <v>345473.77</v>
      </c>
      <c r="G86">
        <v>3000</v>
      </c>
      <c r="J86">
        <v>-2468.4</v>
      </c>
      <c r="L86">
        <v>-10064784.810000001</v>
      </c>
      <c r="N86">
        <v>14214425</v>
      </c>
      <c r="O86">
        <v>192311.39</v>
      </c>
      <c r="U86">
        <v>203841</v>
      </c>
      <c r="X86">
        <v>169362.24</v>
      </c>
      <c r="Y86">
        <v>62134.09</v>
      </c>
    </row>
    <row r="87" spans="1:28" x14ac:dyDescent="0.25">
      <c r="A87" t="s">
        <v>2888</v>
      </c>
      <c r="B87">
        <v>1215934.74</v>
      </c>
      <c r="C87">
        <v>0</v>
      </c>
      <c r="D87">
        <v>66473.929999999993</v>
      </c>
      <c r="E87">
        <v>1178740.1100000001</v>
      </c>
      <c r="F87">
        <v>332238.87</v>
      </c>
      <c r="J87">
        <v>-351.64</v>
      </c>
      <c r="L87">
        <v>1848429.78</v>
      </c>
      <c r="M87">
        <v>-67771.600000000006</v>
      </c>
      <c r="N87">
        <v>1212550.31</v>
      </c>
      <c r="O87">
        <v>111922.72</v>
      </c>
      <c r="S87">
        <v>384007</v>
      </c>
      <c r="U87">
        <v>424989</v>
      </c>
      <c r="X87">
        <v>167891.39</v>
      </c>
      <c r="Y87">
        <v>7293.53</v>
      </c>
    </row>
    <row r="88" spans="1:28" x14ac:dyDescent="0.25">
      <c r="A88" t="s">
        <v>2889</v>
      </c>
      <c r="B88">
        <v>657067.72</v>
      </c>
      <c r="C88">
        <v>0</v>
      </c>
      <c r="D88">
        <v>95617.54</v>
      </c>
      <c r="E88">
        <v>2936281.46</v>
      </c>
      <c r="F88">
        <v>84598.91</v>
      </c>
      <c r="J88">
        <v>-1792</v>
      </c>
      <c r="L88">
        <v>2826371.49</v>
      </c>
      <c r="N88">
        <v>1047464</v>
      </c>
      <c r="O88">
        <v>102704.89</v>
      </c>
      <c r="Q88">
        <v>58.19</v>
      </c>
      <c r="S88">
        <v>334822</v>
      </c>
      <c r="U88">
        <v>370472</v>
      </c>
      <c r="X88">
        <v>45637.32</v>
      </c>
      <c r="Y88">
        <v>46023.62</v>
      </c>
      <c r="AB88">
        <v>13000</v>
      </c>
    </row>
    <row r="89" spans="1:28" x14ac:dyDescent="0.25">
      <c r="A89" t="s">
        <v>2890</v>
      </c>
      <c r="B89">
        <v>340978.12</v>
      </c>
      <c r="C89">
        <v>1835</v>
      </c>
      <c r="D89">
        <v>407132.2</v>
      </c>
      <c r="E89">
        <v>1553636.47</v>
      </c>
      <c r="F89">
        <v>248527.06</v>
      </c>
      <c r="I89">
        <v>-750</v>
      </c>
      <c r="J89">
        <v>-971.23</v>
      </c>
      <c r="L89">
        <v>149300.10999999999</v>
      </c>
      <c r="N89">
        <v>2617329.11</v>
      </c>
      <c r="O89">
        <v>63826.42</v>
      </c>
      <c r="S89">
        <v>216900</v>
      </c>
      <c r="U89">
        <v>252662</v>
      </c>
      <c r="X89">
        <v>163116.85999999999</v>
      </c>
      <c r="Y89">
        <v>35196.699999999997</v>
      </c>
    </row>
    <row r="90" spans="1:28" x14ac:dyDescent="0.25">
      <c r="A90" t="s">
        <v>2891</v>
      </c>
      <c r="B90">
        <v>150901.31</v>
      </c>
      <c r="C90">
        <v>13366.25</v>
      </c>
      <c r="D90">
        <v>21796.01</v>
      </c>
      <c r="E90">
        <v>442327.58</v>
      </c>
      <c r="F90">
        <v>43736.94</v>
      </c>
      <c r="J90">
        <v>-1187</v>
      </c>
      <c r="L90">
        <v>1808607.12</v>
      </c>
      <c r="N90">
        <v>-1047464</v>
      </c>
      <c r="O90">
        <v>63038.13</v>
      </c>
      <c r="S90">
        <v>51000</v>
      </c>
      <c r="U90">
        <v>82826</v>
      </c>
      <c r="X90">
        <v>67679.12</v>
      </c>
      <c r="Y90">
        <v>18531.04</v>
      </c>
    </row>
    <row r="91" spans="1:28" x14ac:dyDescent="0.25">
      <c r="A91" t="s">
        <v>2892</v>
      </c>
      <c r="B91">
        <v>217514</v>
      </c>
      <c r="C91">
        <v>0</v>
      </c>
      <c r="D91">
        <v>730936.05</v>
      </c>
      <c r="E91">
        <v>8552195.6500000004</v>
      </c>
      <c r="F91">
        <v>292626.11</v>
      </c>
      <c r="G91">
        <v>0</v>
      </c>
      <c r="J91">
        <v>0</v>
      </c>
      <c r="L91">
        <v>344198.76</v>
      </c>
      <c r="M91">
        <v>8363804.2199999997</v>
      </c>
      <c r="N91">
        <v>1215671.21</v>
      </c>
      <c r="O91">
        <v>74520.92</v>
      </c>
      <c r="S91">
        <v>430540</v>
      </c>
      <c r="U91">
        <v>482346</v>
      </c>
      <c r="X91">
        <v>60848.800000000003</v>
      </c>
      <c r="Y91">
        <v>34568.5</v>
      </c>
    </row>
    <row r="92" spans="1:28" x14ac:dyDescent="0.25">
      <c r="A92" t="s">
        <v>2893</v>
      </c>
      <c r="B92">
        <v>298857.96000000002</v>
      </c>
      <c r="C92">
        <v>0</v>
      </c>
      <c r="D92">
        <v>64734.36</v>
      </c>
      <c r="E92">
        <v>926011.05</v>
      </c>
      <c r="F92">
        <v>2043059.82</v>
      </c>
      <c r="G92">
        <v>7008.88</v>
      </c>
      <c r="J92">
        <v>-1885.54</v>
      </c>
      <c r="L92">
        <v>1710836.75</v>
      </c>
      <c r="M92">
        <v>-137522.31</v>
      </c>
      <c r="N92">
        <v>1849378.08</v>
      </c>
      <c r="O92">
        <v>51208.31</v>
      </c>
      <c r="S92">
        <v>364200</v>
      </c>
      <c r="U92">
        <v>389423</v>
      </c>
      <c r="X92">
        <v>24446.080000000002</v>
      </c>
      <c r="Y92">
        <v>28411.9</v>
      </c>
    </row>
    <row r="93" spans="1:28" x14ac:dyDescent="0.25">
      <c r="A93" t="s">
        <v>2894</v>
      </c>
      <c r="B93">
        <v>425295.47</v>
      </c>
      <c r="C93">
        <v>0</v>
      </c>
      <c r="D93">
        <v>52513.5</v>
      </c>
      <c r="E93">
        <v>1172912.51</v>
      </c>
      <c r="F93">
        <v>59728.38</v>
      </c>
      <c r="L93">
        <v>-316370.14</v>
      </c>
      <c r="M93">
        <v>1926185.41</v>
      </c>
      <c r="N93">
        <v>281440</v>
      </c>
      <c r="O93">
        <v>67250.48</v>
      </c>
      <c r="U93">
        <v>19412</v>
      </c>
      <c r="X93">
        <v>53493.81</v>
      </c>
      <c r="Y93">
        <v>73070.080000000002</v>
      </c>
    </row>
    <row r="94" spans="1:28" x14ac:dyDescent="0.25">
      <c r="A94" t="s">
        <v>2895</v>
      </c>
      <c r="B94">
        <v>201426.55</v>
      </c>
      <c r="C94">
        <v>41882.5</v>
      </c>
      <c r="D94">
        <v>40727.86</v>
      </c>
      <c r="E94">
        <v>3496278.66</v>
      </c>
      <c r="F94">
        <v>243027.07</v>
      </c>
      <c r="J94">
        <v>8615.11</v>
      </c>
      <c r="L94">
        <v>1244046.8500000001</v>
      </c>
      <c r="N94">
        <v>2812906.16</v>
      </c>
      <c r="O94">
        <v>41882.5</v>
      </c>
      <c r="S94">
        <v>103810</v>
      </c>
      <c r="U94">
        <v>121492</v>
      </c>
      <c r="X94">
        <v>11044.75</v>
      </c>
      <c r="Y94">
        <v>29081.23</v>
      </c>
    </row>
    <row r="95" spans="1:28" x14ac:dyDescent="0.25">
      <c r="A95" t="s">
        <v>2896</v>
      </c>
      <c r="B95">
        <v>269060.42</v>
      </c>
      <c r="C95">
        <v>0</v>
      </c>
      <c r="D95">
        <v>23485.19</v>
      </c>
      <c r="E95">
        <v>2790143.84</v>
      </c>
      <c r="F95">
        <v>27059.24</v>
      </c>
      <c r="G95">
        <v>0</v>
      </c>
      <c r="J95">
        <v>-555.15</v>
      </c>
      <c r="L95">
        <v>2175299.37</v>
      </c>
      <c r="N95">
        <v>1047464</v>
      </c>
      <c r="O95">
        <v>68759.86</v>
      </c>
      <c r="S95">
        <v>245080</v>
      </c>
      <c r="U95">
        <v>298127</v>
      </c>
      <c r="X95">
        <v>47308.2</v>
      </c>
      <c r="Y95">
        <v>37514.19</v>
      </c>
    </row>
    <row r="96" spans="1:28" x14ac:dyDescent="0.25">
      <c r="A96" t="s">
        <v>2897</v>
      </c>
      <c r="B96">
        <v>337359.56</v>
      </c>
      <c r="C96">
        <v>0</v>
      </c>
      <c r="D96">
        <v>31862.78</v>
      </c>
      <c r="E96">
        <v>772255.44</v>
      </c>
      <c r="F96">
        <v>1057193.43</v>
      </c>
      <c r="J96">
        <v>0</v>
      </c>
      <c r="L96">
        <v>913585.42</v>
      </c>
      <c r="N96">
        <v>1334838.29</v>
      </c>
      <c r="O96">
        <v>195438.27</v>
      </c>
      <c r="U96">
        <v>55378</v>
      </c>
      <c r="X96">
        <v>73232.41</v>
      </c>
      <c r="Y96">
        <v>60880.36</v>
      </c>
    </row>
    <row r="97" spans="1:28" x14ac:dyDescent="0.25">
      <c r="A97" t="s">
        <v>2898</v>
      </c>
      <c r="B97">
        <v>41819.269999999997</v>
      </c>
      <c r="C97">
        <v>0</v>
      </c>
      <c r="D97">
        <v>25912.58</v>
      </c>
      <c r="E97">
        <v>1286795.19</v>
      </c>
      <c r="F97">
        <v>1185131.94</v>
      </c>
      <c r="G97">
        <v>0</v>
      </c>
      <c r="J97">
        <v>-139.88</v>
      </c>
      <c r="K97">
        <v>70219</v>
      </c>
      <c r="L97">
        <v>1858090.59</v>
      </c>
      <c r="M97">
        <v>270732</v>
      </c>
      <c r="N97">
        <v>613325.81999999995</v>
      </c>
      <c r="O97">
        <v>0</v>
      </c>
      <c r="S97">
        <v>241340</v>
      </c>
      <c r="U97">
        <v>325128</v>
      </c>
      <c r="V97">
        <v>13500</v>
      </c>
      <c r="X97">
        <v>91198.55</v>
      </c>
      <c r="Y97">
        <v>206</v>
      </c>
    </row>
    <row r="98" spans="1:28" x14ac:dyDescent="0.25">
      <c r="A98" t="s">
        <v>2899</v>
      </c>
      <c r="B98">
        <v>213984.39</v>
      </c>
      <c r="C98">
        <v>0</v>
      </c>
      <c r="D98">
        <v>132383.43</v>
      </c>
      <c r="E98">
        <v>771218</v>
      </c>
      <c r="F98">
        <v>22543.74</v>
      </c>
      <c r="J98">
        <v>-1150</v>
      </c>
      <c r="L98">
        <v>-534474.25</v>
      </c>
      <c r="N98">
        <v>1790978.12</v>
      </c>
      <c r="O98">
        <v>126033.74</v>
      </c>
      <c r="S98">
        <v>262535.40000000002</v>
      </c>
      <c r="U98">
        <v>289947.40000000002</v>
      </c>
      <c r="X98">
        <v>39904.620000000003</v>
      </c>
      <c r="Y98">
        <v>27231.02</v>
      </c>
      <c r="AB98">
        <v>75910.41</v>
      </c>
    </row>
    <row r="99" spans="1:28" x14ac:dyDescent="0.25">
      <c r="A99" t="s">
        <v>2900</v>
      </c>
      <c r="B99">
        <v>753609.16</v>
      </c>
      <c r="C99">
        <v>0</v>
      </c>
      <c r="D99">
        <v>57143.12</v>
      </c>
      <c r="E99">
        <v>3663066.64</v>
      </c>
      <c r="F99">
        <v>1711023.16</v>
      </c>
      <c r="J99">
        <v>0</v>
      </c>
      <c r="K99">
        <v>164284</v>
      </c>
      <c r="M99">
        <v>5220804.01</v>
      </c>
      <c r="N99">
        <v>1047464</v>
      </c>
      <c r="O99">
        <v>78680.31</v>
      </c>
      <c r="S99">
        <v>604140</v>
      </c>
      <c r="U99">
        <v>662996</v>
      </c>
      <c r="X99">
        <v>64596.28</v>
      </c>
      <c r="Y99">
        <v>115577.96</v>
      </c>
    </row>
    <row r="100" spans="1:28" x14ac:dyDescent="0.25">
      <c r="A100" t="s">
        <v>2901</v>
      </c>
      <c r="B100">
        <v>214424.4</v>
      </c>
      <c r="C100">
        <v>14800</v>
      </c>
      <c r="D100">
        <v>5419.1</v>
      </c>
      <c r="E100">
        <v>1007866.3</v>
      </c>
      <c r="F100">
        <v>59649.18</v>
      </c>
      <c r="I100">
        <v>24000</v>
      </c>
      <c r="J100">
        <v>-880</v>
      </c>
      <c r="L100">
        <v>-392574.69</v>
      </c>
      <c r="M100">
        <v>-12</v>
      </c>
      <c r="N100">
        <v>1768225.65</v>
      </c>
      <c r="O100">
        <v>83588.009999999995</v>
      </c>
      <c r="U100">
        <v>52682</v>
      </c>
      <c r="X100">
        <v>53900.47</v>
      </c>
      <c r="Y100">
        <v>26155.52</v>
      </c>
    </row>
    <row r="101" spans="1:28" x14ac:dyDescent="0.25">
      <c r="A101" t="s">
        <v>2931</v>
      </c>
      <c r="B101">
        <v>58443.55</v>
      </c>
      <c r="C101">
        <v>0</v>
      </c>
      <c r="D101">
        <v>57247.78</v>
      </c>
      <c r="E101">
        <v>515318.74</v>
      </c>
      <c r="F101">
        <v>129741.09</v>
      </c>
      <c r="G101">
        <v>1620</v>
      </c>
      <c r="J101">
        <v>-446</v>
      </c>
      <c r="L101">
        <v>-626956.30000000005</v>
      </c>
      <c r="M101">
        <v>1100</v>
      </c>
      <c r="N101">
        <v>1440650.38</v>
      </c>
      <c r="O101">
        <v>159955.29999999999</v>
      </c>
      <c r="S101">
        <v>309800</v>
      </c>
      <c r="U101">
        <v>362732</v>
      </c>
      <c r="X101">
        <v>72401.460000000006</v>
      </c>
      <c r="Y101">
        <v>38378.76</v>
      </c>
    </row>
    <row r="102" spans="1:28" x14ac:dyDescent="0.25">
      <c r="A102" t="s">
        <v>2902</v>
      </c>
      <c r="B102">
        <v>747887.84</v>
      </c>
      <c r="C102">
        <v>0</v>
      </c>
      <c r="D102">
        <v>43824.95</v>
      </c>
      <c r="E102">
        <v>1197903.6499999999</v>
      </c>
      <c r="F102">
        <v>379965.66</v>
      </c>
      <c r="G102">
        <v>118120</v>
      </c>
      <c r="J102">
        <v>1581.11</v>
      </c>
      <c r="M102">
        <v>2261731.25</v>
      </c>
      <c r="O102">
        <v>53547.66</v>
      </c>
      <c r="Q102">
        <v>681.6</v>
      </c>
      <c r="S102">
        <v>247280</v>
      </c>
      <c r="T102">
        <v>1500</v>
      </c>
      <c r="U102">
        <v>268352</v>
      </c>
      <c r="X102">
        <v>27875</v>
      </c>
      <c r="Y102">
        <v>43691.77</v>
      </c>
      <c r="AB102">
        <v>2140.75</v>
      </c>
    </row>
    <row r="103" spans="1:28" x14ac:dyDescent="0.25">
      <c r="A103" t="s">
        <v>2903</v>
      </c>
      <c r="B103">
        <v>265993.98</v>
      </c>
      <c r="C103">
        <v>0</v>
      </c>
      <c r="D103">
        <v>59766.73</v>
      </c>
      <c r="E103">
        <v>845186.5</v>
      </c>
      <c r="F103">
        <v>207697</v>
      </c>
      <c r="J103">
        <v>-310</v>
      </c>
      <c r="M103">
        <v>-1612010.96</v>
      </c>
      <c r="N103">
        <v>3137825</v>
      </c>
      <c r="O103">
        <v>4956.5</v>
      </c>
      <c r="S103">
        <v>415260</v>
      </c>
      <c r="T103">
        <v>2500</v>
      </c>
      <c r="U103">
        <v>445815</v>
      </c>
      <c r="X103">
        <v>37170.57</v>
      </c>
      <c r="Y103">
        <v>39436.239999999998</v>
      </c>
      <c r="AB103">
        <v>614</v>
      </c>
    </row>
    <row r="104" spans="1:28" x14ac:dyDescent="0.25">
      <c r="A104" t="s">
        <v>2906</v>
      </c>
      <c r="B104">
        <v>101681.2</v>
      </c>
      <c r="C104">
        <v>0</v>
      </c>
      <c r="D104">
        <v>58992.63</v>
      </c>
      <c r="E104">
        <v>640797.78</v>
      </c>
      <c r="F104">
        <v>267494.59999999998</v>
      </c>
      <c r="J104">
        <v>6424.77</v>
      </c>
      <c r="M104">
        <v>2121877.92</v>
      </c>
      <c r="O104">
        <v>121160.69</v>
      </c>
      <c r="S104">
        <v>283320</v>
      </c>
      <c r="T104">
        <v>3000</v>
      </c>
      <c r="U104">
        <v>296000</v>
      </c>
      <c r="X104">
        <v>35533.01</v>
      </c>
      <c r="Y104">
        <v>1078511.05</v>
      </c>
      <c r="AB104">
        <v>4673.1099999999997</v>
      </c>
    </row>
    <row r="105" spans="1:28" x14ac:dyDescent="0.25">
      <c r="A105" t="s">
        <v>2907</v>
      </c>
      <c r="B105">
        <v>385172.45</v>
      </c>
      <c r="C105">
        <v>0</v>
      </c>
      <c r="D105">
        <v>154524.07999999999</v>
      </c>
      <c r="E105">
        <v>417619.33</v>
      </c>
      <c r="F105">
        <v>309743.86</v>
      </c>
      <c r="J105">
        <v>695.65</v>
      </c>
      <c r="M105">
        <v>-966026.35</v>
      </c>
      <c r="N105">
        <v>2219622</v>
      </c>
      <c r="O105">
        <v>180924.78</v>
      </c>
      <c r="S105">
        <v>225620</v>
      </c>
      <c r="T105">
        <v>26340</v>
      </c>
      <c r="U105">
        <v>257288</v>
      </c>
      <c r="X105">
        <v>103423.39</v>
      </c>
      <c r="Y105">
        <v>35478.080000000002</v>
      </c>
      <c r="AB105">
        <v>13302.89</v>
      </c>
    </row>
    <row r="106" spans="1:28" x14ac:dyDescent="0.25">
      <c r="A106" t="s">
        <v>2909</v>
      </c>
      <c r="B106">
        <v>343916.3</v>
      </c>
      <c r="C106">
        <v>0</v>
      </c>
      <c r="D106">
        <v>19500.23</v>
      </c>
      <c r="E106">
        <v>781037.68</v>
      </c>
      <c r="F106">
        <v>12740.05</v>
      </c>
      <c r="J106">
        <v>-9706.15</v>
      </c>
      <c r="K106">
        <v>2000</v>
      </c>
      <c r="M106">
        <v>1315472.5900000001</v>
      </c>
      <c r="O106">
        <v>30269.89</v>
      </c>
      <c r="S106">
        <v>227660</v>
      </c>
      <c r="T106">
        <v>10000</v>
      </c>
      <c r="U106">
        <v>288785.91999999998</v>
      </c>
      <c r="X106">
        <v>33700.18</v>
      </c>
      <c r="Y106">
        <v>60669.26</v>
      </c>
      <c r="AB106">
        <v>5122.75</v>
      </c>
    </row>
    <row r="107" spans="1:28" x14ac:dyDescent="0.25">
      <c r="A107" t="s">
        <v>2911</v>
      </c>
      <c r="B107">
        <v>963870.99</v>
      </c>
      <c r="C107">
        <v>0</v>
      </c>
      <c r="D107">
        <v>132268.4</v>
      </c>
      <c r="E107">
        <v>883519.23</v>
      </c>
      <c r="F107">
        <v>1048633.6299999999</v>
      </c>
      <c r="J107">
        <v>0</v>
      </c>
      <c r="M107">
        <v>-1645156.83</v>
      </c>
      <c r="N107">
        <v>4303318.3099999996</v>
      </c>
      <c r="O107">
        <v>499377.69</v>
      </c>
      <c r="S107">
        <v>402488.4</v>
      </c>
      <c r="U107">
        <v>416488.4</v>
      </c>
      <c r="X107">
        <v>45375.8</v>
      </c>
      <c r="Y107">
        <v>23713.3</v>
      </c>
    </row>
    <row r="108" spans="1:28" x14ac:dyDescent="0.25">
      <c r="A108" t="s">
        <v>2912</v>
      </c>
      <c r="B108">
        <v>574041.84</v>
      </c>
      <c r="C108">
        <v>0</v>
      </c>
      <c r="D108">
        <v>33366.120000000003</v>
      </c>
      <c r="E108">
        <v>493429.32</v>
      </c>
      <c r="F108">
        <v>181158.35</v>
      </c>
      <c r="J108">
        <v>0</v>
      </c>
      <c r="M108">
        <v>-1224278.8500000001</v>
      </c>
      <c r="N108">
        <v>2346487</v>
      </c>
      <c r="O108">
        <v>270621.88</v>
      </c>
      <c r="S108">
        <v>258087</v>
      </c>
      <c r="U108">
        <v>273287</v>
      </c>
      <c r="X108">
        <v>38337.519999999997</v>
      </c>
      <c r="Y108">
        <v>31956.880000000001</v>
      </c>
    </row>
    <row r="109" spans="1:28" x14ac:dyDescent="0.25">
      <c r="A109" t="s">
        <v>2913</v>
      </c>
      <c r="B109">
        <v>1011900.91</v>
      </c>
      <c r="C109">
        <v>0</v>
      </c>
      <c r="D109">
        <v>96282.53</v>
      </c>
      <c r="E109">
        <v>791019.37</v>
      </c>
      <c r="F109">
        <v>219242.73</v>
      </c>
      <c r="G109">
        <v>0</v>
      </c>
      <c r="J109">
        <v>28.04</v>
      </c>
      <c r="M109">
        <v>-243953.84</v>
      </c>
      <c r="N109">
        <v>2125037.4300000002</v>
      </c>
      <c r="O109">
        <v>421568.11</v>
      </c>
      <c r="S109">
        <v>382865</v>
      </c>
      <c r="U109">
        <v>398065</v>
      </c>
      <c r="X109">
        <v>115845.33</v>
      </c>
      <c r="Y109">
        <v>31407.1</v>
      </c>
    </row>
    <row r="110" spans="1:28" x14ac:dyDescent="0.25">
      <c r="A110" t="s">
        <v>2914</v>
      </c>
      <c r="B110">
        <v>941772.91</v>
      </c>
      <c r="C110">
        <v>0</v>
      </c>
      <c r="D110">
        <v>0</v>
      </c>
      <c r="E110">
        <v>2874277.85</v>
      </c>
      <c r="F110">
        <v>500279.55</v>
      </c>
      <c r="I110">
        <v>12000</v>
      </c>
      <c r="J110">
        <v>0</v>
      </c>
      <c r="M110">
        <v>2963666.5</v>
      </c>
      <c r="N110">
        <v>1196485.3400000001</v>
      </c>
      <c r="O110">
        <v>317878.71999999997</v>
      </c>
      <c r="S110">
        <v>309046</v>
      </c>
      <c r="T110">
        <v>41354</v>
      </c>
      <c r="U110">
        <v>348827</v>
      </c>
      <c r="X110">
        <v>95122.9</v>
      </c>
      <c r="Y110">
        <v>48969.919999999998</v>
      </c>
    </row>
    <row r="111" spans="1:28" x14ac:dyDescent="0.25">
      <c r="A111" t="s">
        <v>2932</v>
      </c>
      <c r="B111">
        <v>599175.05000000005</v>
      </c>
      <c r="C111">
        <v>0</v>
      </c>
      <c r="D111">
        <v>39864.71</v>
      </c>
      <c r="E111">
        <v>362127.42</v>
      </c>
      <c r="F111">
        <v>156571.78</v>
      </c>
      <c r="J111">
        <v>0</v>
      </c>
      <c r="M111">
        <v>-206657.87</v>
      </c>
      <c r="N111">
        <v>1169693.49</v>
      </c>
      <c r="O111">
        <v>335963.21</v>
      </c>
      <c r="S111">
        <v>131914</v>
      </c>
      <c r="U111">
        <v>181044</v>
      </c>
      <c r="X111">
        <v>38233.24</v>
      </c>
      <c r="Y111">
        <v>31677.19</v>
      </c>
    </row>
    <row r="112" spans="1:28" x14ac:dyDescent="0.25">
      <c r="A112" t="s">
        <v>2915</v>
      </c>
      <c r="B112">
        <v>604269.47</v>
      </c>
      <c r="C112">
        <v>841.8</v>
      </c>
      <c r="D112">
        <v>67780.039999999994</v>
      </c>
      <c r="E112">
        <v>1422631.3</v>
      </c>
      <c r="F112">
        <v>1195537.1599999999</v>
      </c>
      <c r="I112">
        <v>116400</v>
      </c>
      <c r="J112">
        <v>0</v>
      </c>
      <c r="M112">
        <v>2500678.94</v>
      </c>
      <c r="N112">
        <v>620039.24</v>
      </c>
      <c r="O112">
        <v>365422.13</v>
      </c>
      <c r="S112">
        <v>484252.4</v>
      </c>
      <c r="T112">
        <v>119561</v>
      </c>
      <c r="U112">
        <v>547837.4</v>
      </c>
      <c r="X112">
        <v>60085.26</v>
      </c>
      <c r="Y112">
        <v>94442.14</v>
      </c>
      <c r="AB112">
        <v>20446.14</v>
      </c>
    </row>
    <row r="113" spans="1:28" x14ac:dyDescent="0.25">
      <c r="A113" t="s">
        <v>2916</v>
      </c>
      <c r="B113">
        <v>1927003.36</v>
      </c>
      <c r="C113">
        <v>0</v>
      </c>
      <c r="D113">
        <v>53904.41</v>
      </c>
      <c r="E113">
        <v>1419284.05</v>
      </c>
      <c r="F113">
        <v>67662.05</v>
      </c>
      <c r="I113">
        <v>648255</v>
      </c>
      <c r="J113">
        <v>-322.43</v>
      </c>
      <c r="M113">
        <v>-1015293.51</v>
      </c>
      <c r="N113">
        <v>3271774.09</v>
      </c>
      <c r="O113">
        <v>903275.87</v>
      </c>
      <c r="P113">
        <v>6400</v>
      </c>
      <c r="U113">
        <v>100966</v>
      </c>
      <c r="X113">
        <v>83449.66</v>
      </c>
      <c r="Y113">
        <v>30659.49</v>
      </c>
    </row>
    <row r="114" spans="1:28" x14ac:dyDescent="0.25">
      <c r="A114" t="s">
        <v>2917</v>
      </c>
      <c r="B114">
        <v>960692.39</v>
      </c>
      <c r="C114">
        <v>0</v>
      </c>
      <c r="D114">
        <v>17664</v>
      </c>
      <c r="E114">
        <v>725530.88</v>
      </c>
      <c r="F114">
        <v>457299.31</v>
      </c>
      <c r="I114">
        <v>65000</v>
      </c>
      <c r="J114">
        <v>-1471</v>
      </c>
      <c r="M114">
        <v>938883.77</v>
      </c>
      <c r="N114">
        <v>1131001.29</v>
      </c>
      <c r="O114">
        <v>255374.01</v>
      </c>
      <c r="S114">
        <v>153700</v>
      </c>
      <c r="U114">
        <v>221527</v>
      </c>
      <c r="X114">
        <v>73579.31</v>
      </c>
      <c r="Y114">
        <v>19671.18</v>
      </c>
    </row>
    <row r="115" spans="1:28" x14ac:dyDescent="0.25">
      <c r="A115" t="s">
        <v>2918</v>
      </c>
      <c r="B115">
        <v>388716.74</v>
      </c>
      <c r="C115">
        <v>0</v>
      </c>
      <c r="D115">
        <v>12480.42</v>
      </c>
      <c r="E115">
        <v>746682.4</v>
      </c>
      <c r="F115">
        <v>1131548.6399999999</v>
      </c>
      <c r="G115">
        <v>0</v>
      </c>
      <c r="I115">
        <v>81260</v>
      </c>
      <c r="J115">
        <v>0</v>
      </c>
      <c r="M115">
        <v>457047.07</v>
      </c>
      <c r="N115">
        <v>1731639.01</v>
      </c>
      <c r="O115">
        <v>463475.28</v>
      </c>
      <c r="S115">
        <v>311800</v>
      </c>
      <c r="U115">
        <v>417444</v>
      </c>
      <c r="X115">
        <v>132259.28</v>
      </c>
      <c r="Y115">
        <v>68359.88</v>
      </c>
    </row>
    <row r="116" spans="1:28" x14ac:dyDescent="0.25">
      <c r="A116" t="s">
        <v>2919</v>
      </c>
      <c r="B116">
        <v>528955.26</v>
      </c>
      <c r="C116">
        <v>0</v>
      </c>
      <c r="D116">
        <v>5246.61</v>
      </c>
      <c r="E116">
        <v>463260.7</v>
      </c>
      <c r="F116">
        <v>273790.36</v>
      </c>
      <c r="G116">
        <v>0</v>
      </c>
      <c r="J116">
        <v>0</v>
      </c>
      <c r="M116">
        <v>-1177744.47</v>
      </c>
      <c r="N116">
        <v>2359915.73</v>
      </c>
      <c r="O116">
        <v>192568.86</v>
      </c>
      <c r="S116">
        <v>65930</v>
      </c>
      <c r="U116">
        <v>73418</v>
      </c>
      <c r="X116">
        <v>25342.87</v>
      </c>
      <c r="Y116">
        <v>36281.32</v>
      </c>
    </row>
    <row r="117" spans="1:28" x14ac:dyDescent="0.25">
      <c r="A117" t="s">
        <v>2920</v>
      </c>
      <c r="B117">
        <v>1131095.93</v>
      </c>
      <c r="C117">
        <v>30068.99</v>
      </c>
      <c r="D117">
        <v>106947.48</v>
      </c>
      <c r="E117">
        <v>105860.97</v>
      </c>
      <c r="F117">
        <v>550437.06999999995</v>
      </c>
      <c r="I117">
        <v>166486.5</v>
      </c>
      <c r="J117">
        <v>67.87</v>
      </c>
      <c r="M117">
        <v>91728.81</v>
      </c>
      <c r="N117">
        <v>1221990.08</v>
      </c>
      <c r="O117">
        <v>720888.74</v>
      </c>
      <c r="P117">
        <v>57670</v>
      </c>
      <c r="S117">
        <v>309400</v>
      </c>
      <c r="T117">
        <v>151569</v>
      </c>
      <c r="U117">
        <v>397172</v>
      </c>
      <c r="X117">
        <v>151597.22</v>
      </c>
      <c r="Y117">
        <v>24641.34</v>
      </c>
    </row>
    <row r="118" spans="1:28" x14ac:dyDescent="0.25">
      <c r="A118" t="s">
        <v>2921</v>
      </c>
      <c r="B118">
        <v>737596.1</v>
      </c>
      <c r="C118">
        <v>0</v>
      </c>
      <c r="D118">
        <v>153721.14000000001</v>
      </c>
      <c r="E118">
        <v>768429.15</v>
      </c>
      <c r="F118">
        <v>62954.19</v>
      </c>
      <c r="H118">
        <v>14600</v>
      </c>
      <c r="I118">
        <v>142417</v>
      </c>
      <c r="J118">
        <v>5813</v>
      </c>
      <c r="K118">
        <v>54451</v>
      </c>
      <c r="M118">
        <v>97645.05</v>
      </c>
      <c r="N118">
        <v>1488507.55</v>
      </c>
      <c r="O118">
        <v>35038.050000000003</v>
      </c>
      <c r="S118">
        <v>208140</v>
      </c>
      <c r="U118">
        <v>237340</v>
      </c>
      <c r="X118">
        <v>27443.17</v>
      </c>
      <c r="Y118">
        <v>26157.62</v>
      </c>
    </row>
    <row r="119" spans="1:28" x14ac:dyDescent="0.25">
      <c r="A119" t="s">
        <v>2922</v>
      </c>
      <c r="B119">
        <v>1012446.61</v>
      </c>
      <c r="C119">
        <v>0</v>
      </c>
      <c r="D119">
        <v>98725.3</v>
      </c>
      <c r="E119">
        <v>597338.62</v>
      </c>
      <c r="F119">
        <v>103580.18</v>
      </c>
      <c r="H119">
        <v>13800</v>
      </c>
      <c r="J119">
        <v>0</v>
      </c>
      <c r="K119">
        <v>119800</v>
      </c>
      <c r="M119">
        <v>1781423.71</v>
      </c>
      <c r="O119">
        <v>29404.1</v>
      </c>
      <c r="S119">
        <v>386680</v>
      </c>
      <c r="U119">
        <v>420780</v>
      </c>
      <c r="X119">
        <v>31075.09</v>
      </c>
      <c r="Y119">
        <v>16762.009999999998</v>
      </c>
    </row>
    <row r="120" spans="1:28" x14ac:dyDescent="0.25">
      <c r="A120" t="s">
        <v>2923</v>
      </c>
      <c r="B120">
        <v>743744.48</v>
      </c>
      <c r="C120">
        <v>0</v>
      </c>
      <c r="D120">
        <v>17193.11</v>
      </c>
      <c r="E120">
        <v>490160.79</v>
      </c>
      <c r="F120">
        <v>89690.7</v>
      </c>
      <c r="G120">
        <v>0</v>
      </c>
      <c r="H120">
        <v>14600</v>
      </c>
      <c r="I120">
        <v>12000</v>
      </c>
      <c r="J120">
        <v>6340.4</v>
      </c>
      <c r="K120">
        <v>112518.9</v>
      </c>
      <c r="M120">
        <v>-444276.04</v>
      </c>
      <c r="N120">
        <v>1693308.65</v>
      </c>
      <c r="O120">
        <v>19487.36</v>
      </c>
      <c r="S120">
        <v>325243.8</v>
      </c>
      <c r="U120">
        <v>354443.8</v>
      </c>
      <c r="X120">
        <v>22991.97</v>
      </c>
      <c r="Y120">
        <v>17281.57</v>
      </c>
      <c r="AB120">
        <v>2542</v>
      </c>
    </row>
    <row r="121" spans="1:28" x14ac:dyDescent="0.25">
      <c r="A121" t="s">
        <v>2924</v>
      </c>
      <c r="B121">
        <v>700546.65</v>
      </c>
      <c r="C121">
        <v>0</v>
      </c>
      <c r="D121">
        <v>229867.49</v>
      </c>
      <c r="E121">
        <v>777608.75</v>
      </c>
      <c r="F121">
        <v>167450.47</v>
      </c>
      <c r="H121">
        <v>21700</v>
      </c>
      <c r="I121">
        <v>51444</v>
      </c>
      <c r="J121">
        <v>0</v>
      </c>
      <c r="K121">
        <v>28860</v>
      </c>
      <c r="M121">
        <v>-170738.79</v>
      </c>
      <c r="N121">
        <v>2084116.46</v>
      </c>
      <c r="O121">
        <v>26008.27</v>
      </c>
      <c r="S121">
        <v>345638.40000000002</v>
      </c>
      <c r="U121">
        <v>432228.4</v>
      </c>
      <c r="X121">
        <v>13306.93</v>
      </c>
      <c r="Y121">
        <v>43792.11</v>
      </c>
      <c r="AB121">
        <v>5245</v>
      </c>
    </row>
    <row r="122" spans="1:28" x14ac:dyDescent="0.25">
      <c r="A122" t="s">
        <v>2925</v>
      </c>
      <c r="B122">
        <v>378648.55</v>
      </c>
      <c r="C122">
        <v>0</v>
      </c>
      <c r="D122">
        <v>129787.01</v>
      </c>
      <c r="E122">
        <v>297493.62</v>
      </c>
      <c r="F122">
        <v>83921.12</v>
      </c>
      <c r="H122">
        <v>14700</v>
      </c>
      <c r="I122">
        <v>23400</v>
      </c>
      <c r="J122">
        <v>2449</v>
      </c>
      <c r="K122">
        <v>81000</v>
      </c>
      <c r="M122">
        <v>480553.21</v>
      </c>
      <c r="N122">
        <v>345503.07</v>
      </c>
      <c r="O122">
        <v>47620.58</v>
      </c>
      <c r="S122">
        <v>143563</v>
      </c>
      <c r="U122">
        <v>207576</v>
      </c>
      <c r="X122">
        <v>21625.88</v>
      </c>
      <c r="Y122">
        <v>11208.91</v>
      </c>
    </row>
    <row r="123" spans="1:28" x14ac:dyDescent="0.25">
      <c r="A123" t="s">
        <v>2933</v>
      </c>
      <c r="B123">
        <v>401818.63</v>
      </c>
      <c r="C123">
        <v>0</v>
      </c>
      <c r="D123">
        <v>114983.79</v>
      </c>
      <c r="E123">
        <v>453936.04</v>
      </c>
      <c r="F123">
        <v>107205.79</v>
      </c>
      <c r="G123">
        <v>0</v>
      </c>
      <c r="H123">
        <v>14600</v>
      </c>
      <c r="J123">
        <v>0</v>
      </c>
      <c r="M123">
        <v>-1300666.2</v>
      </c>
      <c r="N123">
        <v>2439641.09</v>
      </c>
      <c r="O123">
        <v>18446.580000000002</v>
      </c>
      <c r="S123">
        <v>177680</v>
      </c>
      <c r="U123">
        <v>206880</v>
      </c>
      <c r="X123">
        <v>22643.11</v>
      </c>
      <c r="Y123">
        <v>32134.11</v>
      </c>
      <c r="AB123">
        <v>200</v>
      </c>
    </row>
    <row r="124" spans="1:28" x14ac:dyDescent="0.25">
      <c r="A124" t="s">
        <v>2935</v>
      </c>
      <c r="B124">
        <v>551719.89</v>
      </c>
      <c r="C124">
        <v>0</v>
      </c>
      <c r="D124">
        <v>251872.69</v>
      </c>
      <c r="E124">
        <v>510865</v>
      </c>
      <c r="F124">
        <v>99959.62</v>
      </c>
      <c r="H124">
        <v>13800</v>
      </c>
      <c r="I124">
        <v>26050</v>
      </c>
      <c r="J124">
        <v>3868.01</v>
      </c>
      <c r="K124">
        <v>108000</v>
      </c>
      <c r="M124">
        <v>-1669847.71</v>
      </c>
      <c r="N124">
        <v>3028722.67</v>
      </c>
      <c r="O124">
        <v>30710.26</v>
      </c>
      <c r="S124">
        <v>198758.8</v>
      </c>
      <c r="U124">
        <v>226358.8</v>
      </c>
      <c r="X124">
        <v>16840</v>
      </c>
      <c r="Y124">
        <v>34706.53</v>
      </c>
      <c r="AB124">
        <v>5339.5</v>
      </c>
    </row>
    <row r="125" spans="1:28" x14ac:dyDescent="0.25">
      <c r="A125" t="s">
        <v>2937</v>
      </c>
      <c r="B125">
        <v>276111.65000000002</v>
      </c>
      <c r="C125">
        <v>0</v>
      </c>
      <c r="D125">
        <v>35132.68</v>
      </c>
      <c r="E125">
        <v>1004584.77</v>
      </c>
      <c r="F125">
        <v>117472.34</v>
      </c>
      <c r="H125">
        <v>13500</v>
      </c>
      <c r="J125">
        <v>0</v>
      </c>
      <c r="K125">
        <v>31000</v>
      </c>
      <c r="M125">
        <v>-1641801.67</v>
      </c>
      <c r="N125">
        <v>3118920.11</v>
      </c>
      <c r="O125">
        <v>13450.2</v>
      </c>
      <c r="S125">
        <v>197188.4</v>
      </c>
      <c r="U125">
        <v>224188.4</v>
      </c>
      <c r="X125">
        <v>17886.150000000001</v>
      </c>
      <c r="Y125">
        <v>45454.05</v>
      </c>
    </row>
    <row r="126" spans="1:28" x14ac:dyDescent="0.25">
      <c r="A126" t="s">
        <v>2904</v>
      </c>
      <c r="B126">
        <v>294709.96999999997</v>
      </c>
      <c r="C126">
        <v>13600</v>
      </c>
      <c r="D126">
        <v>3155.33</v>
      </c>
      <c r="E126">
        <v>674548.3</v>
      </c>
      <c r="F126">
        <v>301823.45</v>
      </c>
      <c r="J126">
        <v>2060</v>
      </c>
      <c r="K126">
        <v>85640</v>
      </c>
      <c r="M126">
        <v>-1415446.02</v>
      </c>
      <c r="N126">
        <v>2656385</v>
      </c>
      <c r="O126">
        <v>177203.06</v>
      </c>
      <c r="S126">
        <v>327366</v>
      </c>
      <c r="U126">
        <v>445660</v>
      </c>
      <c r="X126">
        <v>54357.919999999998</v>
      </c>
      <c r="Y126">
        <v>45956.57</v>
      </c>
      <c r="AB126">
        <v>2160.5</v>
      </c>
    </row>
    <row r="127" spans="1:28" x14ac:dyDescent="0.25">
      <c r="A127" t="s">
        <v>2905</v>
      </c>
      <c r="B127">
        <v>563776.6</v>
      </c>
      <c r="C127">
        <v>9000</v>
      </c>
      <c r="D127">
        <v>18958.03</v>
      </c>
      <c r="E127">
        <v>210919.72</v>
      </c>
      <c r="F127">
        <v>237721.08</v>
      </c>
      <c r="J127">
        <v>625.70000000000005</v>
      </c>
      <c r="M127">
        <v>-1503724.52</v>
      </c>
      <c r="N127">
        <v>2668500</v>
      </c>
      <c r="O127">
        <v>29780.91</v>
      </c>
      <c r="S127">
        <v>335241.40000000002</v>
      </c>
      <c r="U127">
        <v>401157.4</v>
      </c>
      <c r="X127">
        <v>55665.67</v>
      </c>
      <c r="Y127">
        <v>26501.96</v>
      </c>
      <c r="AB127">
        <v>5157.03</v>
      </c>
    </row>
    <row r="128" spans="1:28" x14ac:dyDescent="0.25">
      <c r="A128" t="s">
        <v>2908</v>
      </c>
      <c r="B128">
        <v>899143.49</v>
      </c>
      <c r="C128">
        <v>0</v>
      </c>
      <c r="D128">
        <v>22924.74</v>
      </c>
      <c r="E128">
        <v>4309322.29</v>
      </c>
      <c r="F128">
        <v>469344.57</v>
      </c>
      <c r="J128">
        <v>361</v>
      </c>
      <c r="M128">
        <v>-3534114.45</v>
      </c>
      <c r="N128">
        <v>9526566.6699999999</v>
      </c>
      <c r="O128">
        <v>50124.58</v>
      </c>
      <c r="S128">
        <v>637331.6</v>
      </c>
      <c r="U128">
        <v>715105.6</v>
      </c>
      <c r="X128">
        <v>165775.67000000001</v>
      </c>
      <c r="Y128">
        <v>100397.04</v>
      </c>
      <c r="AB128">
        <v>10342</v>
      </c>
    </row>
    <row r="129" spans="1:28" x14ac:dyDescent="0.25">
      <c r="A129" t="s">
        <v>2910</v>
      </c>
      <c r="B129">
        <v>600952.43000000005</v>
      </c>
      <c r="C129">
        <v>12600</v>
      </c>
      <c r="D129">
        <v>0</v>
      </c>
      <c r="E129">
        <v>338340.17</v>
      </c>
      <c r="F129">
        <v>196843.72</v>
      </c>
      <c r="J129">
        <v>375</v>
      </c>
      <c r="K129">
        <v>155940</v>
      </c>
      <c r="M129">
        <v>-1578687.82</v>
      </c>
      <c r="N129">
        <v>2647000</v>
      </c>
      <c r="O129">
        <v>39066.800000000003</v>
      </c>
      <c r="S129">
        <v>328885</v>
      </c>
      <c r="U129">
        <v>381696</v>
      </c>
      <c r="X129">
        <v>21247.15</v>
      </c>
      <c r="Y129">
        <v>26060.93</v>
      </c>
      <c r="AB129">
        <v>21764.75</v>
      </c>
    </row>
    <row r="130" spans="1:28" x14ac:dyDescent="0.25">
      <c r="A130" t="s">
        <v>2936</v>
      </c>
      <c r="B130">
        <v>192548.12</v>
      </c>
      <c r="C130">
        <v>9200</v>
      </c>
      <c r="D130">
        <v>3944.82</v>
      </c>
      <c r="E130">
        <v>272008.39</v>
      </c>
      <c r="F130">
        <v>164191.9</v>
      </c>
      <c r="J130">
        <v>15</v>
      </c>
      <c r="M130">
        <v>-1202961.83</v>
      </c>
      <c r="N130">
        <v>1913700</v>
      </c>
      <c r="O130">
        <v>34820.129999999997</v>
      </c>
      <c r="S130">
        <v>95440</v>
      </c>
      <c r="U130">
        <v>129004</v>
      </c>
      <c r="X130">
        <v>35573.15</v>
      </c>
      <c r="Y130">
        <v>31094.92</v>
      </c>
      <c r="AB130">
        <v>114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Y1" zoomScale="96" zoomScaleNormal="96" workbookViewId="0">
      <selection activeCell="AK11" sqref="AK11"/>
    </sheetView>
  </sheetViews>
  <sheetFormatPr defaultColWidth="9" defaultRowHeight="13.8" x14ac:dyDescent="0.25"/>
  <cols>
    <col min="1" max="1" width="6.5" style="38" customWidth="1"/>
    <col min="2" max="2" width="8.59765625" style="38" customWidth="1"/>
    <col min="3" max="3" width="6.5" style="45" customWidth="1"/>
    <col min="4" max="4" width="26.59765625" style="45" customWidth="1"/>
    <col min="5" max="5" width="23.296875" customWidth="1"/>
    <col min="6" max="8" width="8.796875" style="301"/>
    <col min="9" max="10" width="8.796875"/>
    <col min="11" max="11" width="16.69921875" style="301" bestFit="1" customWidth="1"/>
    <col min="12" max="13" width="8.796875" style="301"/>
    <col min="14" max="14" width="20.296875" style="301" bestFit="1" customWidth="1"/>
    <col min="15" max="15" width="22.3984375" bestFit="1" customWidth="1"/>
    <col min="16" max="18" width="8.796875"/>
    <col min="19" max="19" width="43.59765625" style="301" bestFit="1" customWidth="1"/>
    <col min="20" max="24" width="8.796875" style="301"/>
    <col min="25" max="32" width="8.796875"/>
    <col min="33" max="33" width="20.5" style="72" bestFit="1" customWidth="1"/>
    <col min="34" max="34" width="17.8984375" style="50" bestFit="1" customWidth="1"/>
    <col min="35" max="35" width="17.3984375" style="51" bestFit="1" customWidth="1"/>
    <col min="36" max="36" width="17.59765625" style="48" bestFit="1" customWidth="1"/>
    <col min="37" max="37" width="19.09765625" style="47" bestFit="1" customWidth="1"/>
    <col min="38" max="38" width="23.59765625" style="51" bestFit="1" customWidth="1"/>
    <col min="39" max="16384" width="9" style="55"/>
  </cols>
  <sheetData>
    <row r="1" spans="1:38" x14ac:dyDescent="0.25">
      <c r="A1" s="223"/>
      <c r="B1" s="223"/>
      <c r="E1" t="s">
        <v>2445</v>
      </c>
      <c r="F1" s="301" t="s">
        <v>2446</v>
      </c>
      <c r="G1" s="301" t="s">
        <v>2447</v>
      </c>
      <c r="H1" s="301" t="s">
        <v>2448</v>
      </c>
      <c r="I1" t="s">
        <v>2450</v>
      </c>
      <c r="J1" t="s">
        <v>2451</v>
      </c>
      <c r="K1" s="301" t="s">
        <v>2453</v>
      </c>
      <c r="L1" s="301" t="s">
        <v>2454</v>
      </c>
      <c r="M1" s="301" t="s">
        <v>2456</v>
      </c>
      <c r="N1" s="301" t="s">
        <v>2457</v>
      </c>
      <c r="O1" t="s">
        <v>2458</v>
      </c>
      <c r="P1" t="s">
        <v>2459</v>
      </c>
      <c r="Q1" t="s">
        <v>2460</v>
      </c>
      <c r="R1" t="s">
        <v>2461</v>
      </c>
      <c r="S1" s="301" t="s">
        <v>2463</v>
      </c>
      <c r="T1" s="301" t="s">
        <v>2464</v>
      </c>
      <c r="U1" s="301" t="s">
        <v>2465</v>
      </c>
      <c r="V1" s="301" t="s">
        <v>2811</v>
      </c>
      <c r="W1" s="301" t="s">
        <v>2466</v>
      </c>
      <c r="X1" s="301" t="s">
        <v>2467</v>
      </c>
      <c r="Y1" t="s">
        <v>2468</v>
      </c>
      <c r="Z1" t="s">
        <v>2469</v>
      </c>
      <c r="AA1" t="s">
        <v>2470</v>
      </c>
      <c r="AB1" t="s">
        <v>2471</v>
      </c>
      <c r="AC1" t="s">
        <v>2472</v>
      </c>
      <c r="AD1" t="s">
        <v>2592</v>
      </c>
      <c r="AE1" t="s">
        <v>2594</v>
      </c>
      <c r="AF1" t="s">
        <v>2473</v>
      </c>
      <c r="AG1" s="72" t="s">
        <v>6</v>
      </c>
      <c r="AH1" s="50" t="s">
        <v>7</v>
      </c>
      <c r="AI1" s="51" t="s">
        <v>8</v>
      </c>
      <c r="AJ1" s="52" t="s">
        <v>9</v>
      </c>
      <c r="AK1" s="53" t="s">
        <v>10</v>
      </c>
      <c r="AL1" s="54" t="s">
        <v>11</v>
      </c>
    </row>
    <row r="2" spans="1:38" x14ac:dyDescent="0.25">
      <c r="A2" s="223"/>
      <c r="B2" s="223"/>
      <c r="C2" s="45" t="s">
        <v>798</v>
      </c>
      <c r="E2" t="s">
        <v>2474</v>
      </c>
      <c r="F2" s="301" t="s">
        <v>2475</v>
      </c>
      <c r="G2" s="301" t="s">
        <v>2476</v>
      </c>
      <c r="H2" s="301" t="s">
        <v>2477</v>
      </c>
      <c r="I2" t="s">
        <v>2479</v>
      </c>
      <c r="J2" t="s">
        <v>2480</v>
      </c>
      <c r="K2" s="301" t="s">
        <v>2482</v>
      </c>
      <c r="L2" s="301" t="s">
        <v>2483</v>
      </c>
      <c r="M2" s="301" t="s">
        <v>2485</v>
      </c>
      <c r="N2" s="301" t="s">
        <v>2486</v>
      </c>
      <c r="O2" t="s">
        <v>2487</v>
      </c>
      <c r="P2" t="s">
        <v>2488</v>
      </c>
      <c r="Q2" t="s">
        <v>2489</v>
      </c>
      <c r="R2" t="s">
        <v>2490</v>
      </c>
      <c r="S2" s="301" t="s">
        <v>2492</v>
      </c>
      <c r="T2" s="301" t="s">
        <v>2493</v>
      </c>
      <c r="U2" s="301" t="s">
        <v>2494</v>
      </c>
      <c r="V2" s="301" t="s">
        <v>2812</v>
      </c>
      <c r="W2" s="301" t="s">
        <v>2495</v>
      </c>
      <c r="X2" s="301" t="s">
        <v>2496</v>
      </c>
      <c r="Y2" t="s">
        <v>2497</v>
      </c>
      <c r="Z2" t="s">
        <v>2498</v>
      </c>
      <c r="AA2" t="s">
        <v>2499</v>
      </c>
      <c r="AB2" t="s">
        <v>2500</v>
      </c>
      <c r="AC2" t="s">
        <v>2501</v>
      </c>
      <c r="AD2" t="s">
        <v>2597</v>
      </c>
      <c r="AE2" t="s">
        <v>2599</v>
      </c>
      <c r="AF2" t="s">
        <v>2502</v>
      </c>
    </row>
    <row r="3" spans="1:38" ht="14.4" thickBot="1" x14ac:dyDescent="0.3">
      <c r="A3" s="223"/>
      <c r="B3" s="223"/>
      <c r="E3" t="s">
        <v>2503</v>
      </c>
      <c r="F3" s="301">
        <v>68646754.049999997</v>
      </c>
      <c r="G3" s="301">
        <v>1810888.09</v>
      </c>
      <c r="H3" s="301">
        <v>9398873.5899999999</v>
      </c>
      <c r="I3">
        <v>122532074.19</v>
      </c>
      <c r="J3">
        <v>35179699.280000001</v>
      </c>
      <c r="K3" s="301">
        <v>601000.88</v>
      </c>
      <c r="L3" s="301">
        <v>121300</v>
      </c>
      <c r="M3" s="301">
        <v>3220972.85</v>
      </c>
      <c r="N3" s="301">
        <v>133967.64000000001</v>
      </c>
      <c r="O3">
        <v>4831076.5</v>
      </c>
      <c r="P3">
        <v>4031672.02</v>
      </c>
      <c r="Q3">
        <v>14150836.390000001</v>
      </c>
      <c r="R3">
        <v>213131610.75</v>
      </c>
      <c r="S3" s="301">
        <v>19904105.539999999</v>
      </c>
      <c r="T3" s="301">
        <v>363625.04</v>
      </c>
      <c r="U3" s="301">
        <v>1567.53</v>
      </c>
      <c r="V3" s="301">
        <v>660</v>
      </c>
      <c r="W3" s="301">
        <v>30616806.050000001</v>
      </c>
      <c r="X3" s="301">
        <v>1873118</v>
      </c>
      <c r="Y3">
        <v>35316116.850000001</v>
      </c>
      <c r="Z3">
        <v>19990</v>
      </c>
      <c r="AA3">
        <v>26076</v>
      </c>
      <c r="AB3">
        <v>9069762.7400000002</v>
      </c>
      <c r="AC3">
        <v>6021208.1500000004</v>
      </c>
      <c r="AD3">
        <v>83320</v>
      </c>
      <c r="AE3">
        <v>4</v>
      </c>
      <c r="AF3">
        <v>338491.23</v>
      </c>
      <c r="AG3" s="72">
        <f t="shared" ref="AG3:AL3" si="0">SUM(AG4:AG130)</f>
        <v>79856515.730000004</v>
      </c>
      <c r="AH3" s="50">
        <f t="shared" si="0"/>
        <v>4077241.3699999996</v>
      </c>
      <c r="AI3" s="51">
        <f t="shared" si="0"/>
        <v>75779274.35999997</v>
      </c>
      <c r="AJ3" s="48">
        <f t="shared" si="0"/>
        <v>52759882.160000004</v>
      </c>
      <c r="AK3" s="47">
        <f t="shared" si="0"/>
        <v>50874968.969999999</v>
      </c>
      <c r="AL3" s="56">
        <f t="shared" si="0"/>
        <v>1884913.1899999995</v>
      </c>
    </row>
    <row r="4" spans="1:38" ht="14.4" thickBot="1" x14ac:dyDescent="0.3">
      <c r="A4" s="38" t="s">
        <v>350</v>
      </c>
      <c r="B4" s="38" t="s">
        <v>352</v>
      </c>
      <c r="C4" s="63">
        <v>6411</v>
      </c>
      <c r="D4" s="64" t="s">
        <v>671</v>
      </c>
      <c r="E4" t="s">
        <v>2813</v>
      </c>
      <c r="F4" s="301">
        <v>830046.33</v>
      </c>
      <c r="G4" s="301">
        <v>0</v>
      </c>
      <c r="H4" s="301">
        <v>83587.67</v>
      </c>
      <c r="I4">
        <v>4446956.12</v>
      </c>
      <c r="J4">
        <v>736905.8</v>
      </c>
      <c r="N4" s="301">
        <v>1499</v>
      </c>
      <c r="O4">
        <v>829859</v>
      </c>
      <c r="Q4">
        <v>3601634.78</v>
      </c>
      <c r="R4">
        <v>1723269</v>
      </c>
      <c r="S4" s="301">
        <v>83643.520000000004</v>
      </c>
      <c r="W4" s="301">
        <v>335252</v>
      </c>
      <c r="X4" s="301">
        <v>231960</v>
      </c>
      <c r="Y4">
        <v>446180</v>
      </c>
      <c r="AB4">
        <v>132975.94</v>
      </c>
      <c r="AC4">
        <v>89100.44</v>
      </c>
      <c r="AG4" s="72">
        <f>SUM(F4:H4)</f>
        <v>913634</v>
      </c>
      <c r="AH4" s="50">
        <f>SUM(K4:N4)</f>
        <v>1499</v>
      </c>
      <c r="AI4" s="51">
        <f>AG4-AH4</f>
        <v>912135</v>
      </c>
      <c r="AJ4" s="48">
        <f>SUM(S4:X4)</f>
        <v>650855.52</v>
      </c>
      <c r="AK4" s="47">
        <f>SUM(Y4:AF4)</f>
        <v>668256.37999999989</v>
      </c>
      <c r="AL4" s="56">
        <f>AJ4-AK4</f>
        <v>-17400.85999999987</v>
      </c>
    </row>
    <row r="5" spans="1:38" ht="14.4" thickBot="1" x14ac:dyDescent="0.3">
      <c r="A5" s="38" t="s">
        <v>350</v>
      </c>
      <c r="B5" s="38" t="s">
        <v>352</v>
      </c>
      <c r="C5" s="63">
        <v>2059</v>
      </c>
      <c r="D5" s="64" t="s">
        <v>672</v>
      </c>
      <c r="E5" t="s">
        <v>2814</v>
      </c>
      <c r="F5" s="301">
        <v>84592.84</v>
      </c>
      <c r="G5" s="301">
        <v>14079.4</v>
      </c>
      <c r="H5" s="301">
        <v>117938.06</v>
      </c>
      <c r="I5">
        <v>472134.86</v>
      </c>
      <c r="J5">
        <v>185766.33</v>
      </c>
      <c r="N5" s="301">
        <v>1303.55</v>
      </c>
      <c r="O5">
        <v>0</v>
      </c>
      <c r="Q5">
        <v>-794886.57</v>
      </c>
      <c r="R5">
        <v>1740746.12</v>
      </c>
      <c r="S5" s="301">
        <v>49152.59</v>
      </c>
      <c r="W5" s="301">
        <v>262282</v>
      </c>
      <c r="Y5">
        <v>274460</v>
      </c>
      <c r="AB5">
        <v>61737.16</v>
      </c>
      <c r="AC5">
        <v>27619.040000000001</v>
      </c>
      <c r="AG5" s="72">
        <f t="shared" ref="AG5:AG68" si="1">SUM(F5:H5)</f>
        <v>216610.3</v>
      </c>
      <c r="AH5" s="50">
        <f t="shared" ref="AH5:AH68" si="2">SUM(K5:N5)</f>
        <v>1303.55</v>
      </c>
      <c r="AI5" s="51">
        <f t="shared" ref="AI5:AI68" si="3">AG5-AH5</f>
        <v>215306.75</v>
      </c>
      <c r="AJ5" s="48">
        <f t="shared" ref="AJ5:AJ68" si="4">SUM(S5:X5)</f>
        <v>311434.58999999997</v>
      </c>
      <c r="AK5" s="47">
        <f t="shared" ref="AK5:AK68" si="5">SUM(Y5:AF5)</f>
        <v>363816.2</v>
      </c>
      <c r="AL5" s="56">
        <f t="shared" ref="AL5:AL68" si="6">AJ5-AK5</f>
        <v>-52381.610000000044</v>
      </c>
    </row>
    <row r="6" spans="1:38" ht="14.4" thickBot="1" x14ac:dyDescent="0.3">
      <c r="A6" s="38" t="s">
        <v>350</v>
      </c>
      <c r="B6" s="38" t="s">
        <v>352</v>
      </c>
      <c r="C6" s="63">
        <v>6691</v>
      </c>
      <c r="D6" s="64" t="s">
        <v>673</v>
      </c>
      <c r="E6" t="s">
        <v>2815</v>
      </c>
      <c r="F6" s="301">
        <v>588605.54</v>
      </c>
      <c r="G6" s="301">
        <v>26876.5</v>
      </c>
      <c r="H6" s="301">
        <v>125501.38</v>
      </c>
      <c r="I6">
        <v>538702.18000000005</v>
      </c>
      <c r="J6">
        <v>80143.87</v>
      </c>
      <c r="K6" s="301">
        <v>0</v>
      </c>
      <c r="M6" s="301">
        <v>73100</v>
      </c>
      <c r="N6" s="301">
        <v>1941.09</v>
      </c>
      <c r="O6">
        <v>89300</v>
      </c>
      <c r="Q6">
        <v>-819550.85</v>
      </c>
      <c r="R6">
        <v>2169071.4500000002</v>
      </c>
      <c r="S6" s="301">
        <v>303136.25</v>
      </c>
      <c r="V6" s="301">
        <v>395</v>
      </c>
      <c r="W6" s="301">
        <v>266249.5</v>
      </c>
      <c r="X6" s="301">
        <v>75600</v>
      </c>
      <c r="Y6">
        <v>397667.5</v>
      </c>
      <c r="AB6">
        <v>336374.45</v>
      </c>
      <c r="AC6">
        <v>24121.22</v>
      </c>
      <c r="AF6">
        <v>8374.5</v>
      </c>
      <c r="AG6" s="72">
        <f t="shared" si="1"/>
        <v>740983.42</v>
      </c>
      <c r="AH6" s="50">
        <f t="shared" si="2"/>
        <v>75041.09</v>
      </c>
      <c r="AI6" s="51">
        <f t="shared" si="3"/>
        <v>665942.33000000007</v>
      </c>
      <c r="AJ6" s="48">
        <f t="shared" si="4"/>
        <v>645380.75</v>
      </c>
      <c r="AK6" s="47">
        <f t="shared" si="5"/>
        <v>766537.66999999993</v>
      </c>
      <c r="AL6" s="56">
        <f t="shared" si="6"/>
        <v>-121156.91999999993</v>
      </c>
    </row>
    <row r="7" spans="1:38" ht="14.4" thickBot="1" x14ac:dyDescent="0.3">
      <c r="A7" s="38" t="s">
        <v>350</v>
      </c>
      <c r="B7" s="38" t="s">
        <v>352</v>
      </c>
      <c r="C7" s="63">
        <v>3434</v>
      </c>
      <c r="D7" s="64" t="s">
        <v>674</v>
      </c>
      <c r="E7" t="s">
        <v>2816</v>
      </c>
      <c r="F7" s="301">
        <v>481640.37</v>
      </c>
      <c r="G7" s="301">
        <v>415</v>
      </c>
      <c r="H7" s="301">
        <v>135865.35</v>
      </c>
      <c r="I7">
        <v>326610.44</v>
      </c>
      <c r="J7">
        <v>139070.35</v>
      </c>
      <c r="N7" s="301">
        <v>3</v>
      </c>
      <c r="Q7">
        <v>936241.26</v>
      </c>
      <c r="R7">
        <v>235221.96</v>
      </c>
      <c r="S7" s="301">
        <v>66909.899999999994</v>
      </c>
      <c r="W7" s="301">
        <v>177967.5</v>
      </c>
      <c r="Y7">
        <v>185055.5</v>
      </c>
      <c r="AB7">
        <v>63284.4</v>
      </c>
      <c r="AC7">
        <v>25672.21</v>
      </c>
      <c r="AG7" s="72">
        <f t="shared" si="1"/>
        <v>617920.72</v>
      </c>
      <c r="AH7" s="50">
        <f t="shared" si="2"/>
        <v>3</v>
      </c>
      <c r="AI7" s="51">
        <f t="shared" si="3"/>
        <v>617917.72</v>
      </c>
      <c r="AJ7" s="48">
        <f t="shared" si="4"/>
        <v>244877.4</v>
      </c>
      <c r="AK7" s="47">
        <f t="shared" si="5"/>
        <v>274012.11</v>
      </c>
      <c r="AL7" s="56">
        <f t="shared" si="6"/>
        <v>-29134.709999999992</v>
      </c>
    </row>
    <row r="8" spans="1:38" ht="14.4" thickBot="1" x14ac:dyDescent="0.3">
      <c r="A8" s="38" t="s">
        <v>350</v>
      </c>
      <c r="B8" s="38" t="s">
        <v>352</v>
      </c>
      <c r="C8" s="63">
        <v>3172</v>
      </c>
      <c r="D8" s="64" t="s">
        <v>675</v>
      </c>
      <c r="E8" t="s">
        <v>2817</v>
      </c>
      <c r="F8" s="301">
        <v>94932.47</v>
      </c>
      <c r="G8" s="301">
        <v>2980</v>
      </c>
      <c r="H8" s="301">
        <v>24979.05</v>
      </c>
      <c r="I8">
        <v>638101.28</v>
      </c>
      <c r="J8">
        <v>437698.46</v>
      </c>
      <c r="N8" s="301">
        <v>3</v>
      </c>
      <c r="O8">
        <v>870</v>
      </c>
      <c r="Q8">
        <v>-405770.32</v>
      </c>
      <c r="R8">
        <v>1649277.25</v>
      </c>
      <c r="S8" s="301">
        <v>63250.71</v>
      </c>
      <c r="T8" s="301">
        <v>50100</v>
      </c>
      <c r="W8" s="301">
        <v>181816.7</v>
      </c>
      <c r="X8" s="301">
        <v>2760</v>
      </c>
      <c r="Y8">
        <v>208138.7</v>
      </c>
      <c r="AB8">
        <v>98238.75</v>
      </c>
      <c r="AC8">
        <v>26488.63</v>
      </c>
      <c r="AG8" s="72">
        <f t="shared" si="1"/>
        <v>122891.52</v>
      </c>
      <c r="AH8" s="50">
        <f t="shared" si="2"/>
        <v>3</v>
      </c>
      <c r="AI8" s="51">
        <f t="shared" si="3"/>
        <v>122888.52</v>
      </c>
      <c r="AJ8" s="48">
        <f t="shared" si="4"/>
        <v>297927.41000000003</v>
      </c>
      <c r="AK8" s="47">
        <f t="shared" si="5"/>
        <v>332866.08</v>
      </c>
      <c r="AL8" s="56">
        <f t="shared" si="6"/>
        <v>-34938.669999999984</v>
      </c>
    </row>
    <row r="9" spans="1:38" ht="14.4" thickBot="1" x14ac:dyDescent="0.3">
      <c r="A9" s="38" t="s">
        <v>350</v>
      </c>
      <c r="B9" s="38" t="s">
        <v>352</v>
      </c>
      <c r="C9" s="63">
        <v>3172</v>
      </c>
      <c r="D9" s="64" t="s">
        <v>676</v>
      </c>
      <c r="E9" t="s">
        <v>2818</v>
      </c>
      <c r="F9" s="301">
        <v>609584.97</v>
      </c>
      <c r="G9" s="301">
        <v>4321</v>
      </c>
      <c r="H9" s="301">
        <v>98338.37</v>
      </c>
      <c r="I9">
        <v>267193.45</v>
      </c>
      <c r="J9">
        <v>213682.49</v>
      </c>
      <c r="N9" s="301">
        <v>0</v>
      </c>
      <c r="Q9">
        <v>226624.73</v>
      </c>
      <c r="R9">
        <v>991159.3</v>
      </c>
      <c r="S9" s="301">
        <v>93678.82</v>
      </c>
      <c r="W9" s="301">
        <v>252819</v>
      </c>
      <c r="Y9">
        <v>292877</v>
      </c>
      <c r="AB9">
        <v>48860.25</v>
      </c>
      <c r="AC9">
        <v>21474.32</v>
      </c>
      <c r="AG9" s="72">
        <f t="shared" si="1"/>
        <v>712244.34</v>
      </c>
      <c r="AH9" s="50">
        <f t="shared" si="2"/>
        <v>0</v>
      </c>
      <c r="AI9" s="51">
        <f t="shared" si="3"/>
        <v>712244.34</v>
      </c>
      <c r="AJ9" s="48">
        <f t="shared" si="4"/>
        <v>346497.82</v>
      </c>
      <c r="AK9" s="47">
        <f t="shared" si="5"/>
        <v>363211.57</v>
      </c>
      <c r="AL9" s="56">
        <f t="shared" si="6"/>
        <v>-16713.75</v>
      </c>
    </row>
    <row r="10" spans="1:38" ht="14.4" thickBot="1" x14ac:dyDescent="0.3">
      <c r="A10" s="38" t="s">
        <v>350</v>
      </c>
      <c r="B10" s="38" t="s">
        <v>352</v>
      </c>
      <c r="C10" s="63">
        <v>1819</v>
      </c>
      <c r="D10" s="64" t="s">
        <v>677</v>
      </c>
      <c r="E10" t="s">
        <v>2819</v>
      </c>
      <c r="F10" s="301">
        <v>437545.01</v>
      </c>
      <c r="G10" s="301">
        <v>2939</v>
      </c>
      <c r="H10" s="301">
        <v>119304.91</v>
      </c>
      <c r="I10">
        <v>780849.82</v>
      </c>
      <c r="J10">
        <v>20</v>
      </c>
      <c r="N10" s="301">
        <v>1</v>
      </c>
      <c r="O10">
        <v>300900</v>
      </c>
      <c r="Q10">
        <v>949078.52</v>
      </c>
      <c r="R10">
        <v>169383.81</v>
      </c>
      <c r="S10" s="301">
        <v>40774.19</v>
      </c>
      <c r="W10" s="301">
        <v>422897.08</v>
      </c>
      <c r="Y10">
        <v>430997.08</v>
      </c>
      <c r="AB10">
        <v>86561.02</v>
      </c>
      <c r="AC10">
        <v>10949.52</v>
      </c>
      <c r="AG10" s="72">
        <f t="shared" si="1"/>
        <v>559788.92000000004</v>
      </c>
      <c r="AH10" s="50">
        <f t="shared" si="2"/>
        <v>1</v>
      </c>
      <c r="AI10" s="51">
        <f t="shared" si="3"/>
        <v>559787.92000000004</v>
      </c>
      <c r="AJ10" s="48">
        <f t="shared" si="4"/>
        <v>463671.27</v>
      </c>
      <c r="AK10" s="47">
        <f t="shared" si="5"/>
        <v>528507.62</v>
      </c>
      <c r="AL10" s="56">
        <f t="shared" si="6"/>
        <v>-64836.349999999977</v>
      </c>
    </row>
    <row r="11" spans="1:38" ht="14.4" thickBot="1" x14ac:dyDescent="0.3">
      <c r="A11" s="38" t="s">
        <v>350</v>
      </c>
      <c r="B11" s="38" t="s">
        <v>352</v>
      </c>
      <c r="C11" s="63">
        <v>6183</v>
      </c>
      <c r="D11" s="64" t="s">
        <v>678</v>
      </c>
      <c r="E11" t="s">
        <v>2820</v>
      </c>
      <c r="F11" s="301">
        <v>1249042.48</v>
      </c>
      <c r="G11" s="301">
        <v>36084</v>
      </c>
      <c r="H11" s="301">
        <v>41881.339999999997</v>
      </c>
      <c r="I11">
        <v>748627.13</v>
      </c>
      <c r="J11">
        <v>836310.78</v>
      </c>
      <c r="N11" s="301">
        <v>7</v>
      </c>
      <c r="O11">
        <v>311100</v>
      </c>
      <c r="Q11">
        <v>2051169.36</v>
      </c>
      <c r="R11">
        <v>668274.24</v>
      </c>
      <c r="S11" s="301">
        <v>153969.39000000001</v>
      </c>
      <c r="T11" s="301">
        <v>1500</v>
      </c>
      <c r="W11" s="301">
        <v>523404</v>
      </c>
      <c r="X11" s="301">
        <v>72376</v>
      </c>
      <c r="Y11">
        <v>588214</v>
      </c>
      <c r="AB11">
        <v>94210.58</v>
      </c>
      <c r="AC11">
        <v>65001.68</v>
      </c>
      <c r="AG11" s="72">
        <f t="shared" si="1"/>
        <v>1327007.82</v>
      </c>
      <c r="AH11" s="50">
        <f t="shared" si="2"/>
        <v>7</v>
      </c>
      <c r="AI11" s="51">
        <f t="shared" si="3"/>
        <v>1327000.82</v>
      </c>
      <c r="AJ11" s="48">
        <f t="shared" si="4"/>
        <v>751249.39</v>
      </c>
      <c r="AK11" s="47">
        <f t="shared" si="5"/>
        <v>747426.26</v>
      </c>
      <c r="AL11" s="56">
        <f t="shared" si="6"/>
        <v>3823.1300000000047</v>
      </c>
    </row>
    <row r="12" spans="1:38" ht="14.4" thickBot="1" x14ac:dyDescent="0.3">
      <c r="A12" s="38" t="s">
        <v>350</v>
      </c>
      <c r="B12" s="38" t="s">
        <v>352</v>
      </c>
      <c r="C12" s="63">
        <v>2360</v>
      </c>
      <c r="D12" s="64" t="s">
        <v>679</v>
      </c>
      <c r="E12" t="s">
        <v>2821</v>
      </c>
      <c r="F12" s="301">
        <v>560496.17000000004</v>
      </c>
      <c r="G12" s="301">
        <v>4930</v>
      </c>
      <c r="H12" s="301">
        <v>72852.33</v>
      </c>
      <c r="I12">
        <v>877391.34</v>
      </c>
      <c r="J12">
        <v>225869.49</v>
      </c>
      <c r="N12" s="301">
        <v>3</v>
      </c>
      <c r="O12">
        <v>8500</v>
      </c>
      <c r="Q12">
        <v>-294052.69</v>
      </c>
      <c r="R12">
        <v>2102009.77</v>
      </c>
      <c r="S12" s="301">
        <v>61904.49</v>
      </c>
      <c r="W12" s="301">
        <v>432946</v>
      </c>
      <c r="Y12">
        <v>479154</v>
      </c>
      <c r="AB12">
        <v>45482.36</v>
      </c>
      <c r="AC12">
        <v>32044.880000000001</v>
      </c>
      <c r="AF12">
        <v>3040</v>
      </c>
      <c r="AG12" s="72">
        <f t="shared" si="1"/>
        <v>638278.5</v>
      </c>
      <c r="AH12" s="50">
        <f t="shared" si="2"/>
        <v>3</v>
      </c>
      <c r="AI12" s="51">
        <f t="shared" si="3"/>
        <v>638275.5</v>
      </c>
      <c r="AJ12" s="48">
        <f t="shared" si="4"/>
        <v>494850.49</v>
      </c>
      <c r="AK12" s="47">
        <f t="shared" si="5"/>
        <v>559721.24</v>
      </c>
      <c r="AL12" s="56">
        <f t="shared" si="6"/>
        <v>-64870.75</v>
      </c>
    </row>
    <row r="13" spans="1:38" ht="14.4" thickBot="1" x14ac:dyDescent="0.3">
      <c r="A13" s="38" t="s">
        <v>350</v>
      </c>
      <c r="B13" s="38" t="s">
        <v>352</v>
      </c>
      <c r="C13" s="63">
        <v>5028</v>
      </c>
      <c r="D13" s="64" t="s">
        <v>680</v>
      </c>
      <c r="E13" t="s">
        <v>2822</v>
      </c>
      <c r="F13" s="301">
        <v>852228.76</v>
      </c>
      <c r="G13" s="301">
        <v>9878.75</v>
      </c>
      <c r="H13" s="301">
        <v>114274.32</v>
      </c>
      <c r="I13">
        <v>1071585.46</v>
      </c>
      <c r="J13">
        <v>190635.38</v>
      </c>
      <c r="N13" s="301">
        <v>1</v>
      </c>
      <c r="Q13">
        <v>840058.51</v>
      </c>
      <c r="R13">
        <v>1442563.02</v>
      </c>
      <c r="S13" s="301">
        <v>133500.23000000001</v>
      </c>
      <c r="W13" s="301">
        <v>328218</v>
      </c>
      <c r="Y13">
        <v>354478</v>
      </c>
      <c r="AB13">
        <v>111042.79</v>
      </c>
      <c r="AC13">
        <v>33767.300000000003</v>
      </c>
      <c r="AG13" s="72">
        <f t="shared" si="1"/>
        <v>976381.83000000007</v>
      </c>
      <c r="AH13" s="50">
        <f t="shared" si="2"/>
        <v>1</v>
      </c>
      <c r="AI13" s="51">
        <f t="shared" si="3"/>
        <v>976380.83000000007</v>
      </c>
      <c r="AJ13" s="48">
        <f t="shared" si="4"/>
        <v>461718.23</v>
      </c>
      <c r="AK13" s="47">
        <f t="shared" si="5"/>
        <v>499288.08999999997</v>
      </c>
      <c r="AL13" s="56">
        <f t="shared" si="6"/>
        <v>-37569.859999999986</v>
      </c>
    </row>
    <row r="14" spans="1:38" ht="14.4" thickBot="1" x14ac:dyDescent="0.3">
      <c r="A14" s="38" t="s">
        <v>350</v>
      </c>
      <c r="B14" s="38" t="s">
        <v>352</v>
      </c>
      <c r="C14" s="63">
        <v>3227</v>
      </c>
      <c r="D14" s="64" t="s">
        <v>681</v>
      </c>
      <c r="E14" t="s">
        <v>2823</v>
      </c>
      <c r="F14" s="301">
        <v>140304.12</v>
      </c>
      <c r="G14" s="301">
        <v>11195.5</v>
      </c>
      <c r="H14" s="301">
        <v>22452.799999999999</v>
      </c>
      <c r="I14">
        <v>880220.14</v>
      </c>
      <c r="J14">
        <v>72359.23</v>
      </c>
      <c r="M14" s="301">
        <v>10200</v>
      </c>
      <c r="N14" s="301">
        <v>9</v>
      </c>
      <c r="O14">
        <v>10200</v>
      </c>
      <c r="Q14">
        <v>678117.37</v>
      </c>
      <c r="R14">
        <v>484200</v>
      </c>
      <c r="S14" s="301">
        <v>47256.800000000003</v>
      </c>
      <c r="V14" s="301">
        <v>30</v>
      </c>
      <c r="W14" s="301">
        <v>387225</v>
      </c>
      <c r="Y14">
        <v>395725</v>
      </c>
      <c r="AB14">
        <v>68028.490000000005</v>
      </c>
      <c r="AC14">
        <v>20823.93</v>
      </c>
      <c r="AG14" s="72">
        <f t="shared" si="1"/>
        <v>173952.41999999998</v>
      </c>
      <c r="AH14" s="50">
        <f t="shared" si="2"/>
        <v>10209</v>
      </c>
      <c r="AI14" s="51">
        <f t="shared" si="3"/>
        <v>163743.41999999998</v>
      </c>
      <c r="AJ14" s="48">
        <f t="shared" si="4"/>
        <v>434511.8</v>
      </c>
      <c r="AK14" s="47">
        <f t="shared" si="5"/>
        <v>484577.42</v>
      </c>
      <c r="AL14" s="56">
        <f t="shared" si="6"/>
        <v>-50065.619999999995</v>
      </c>
    </row>
    <row r="15" spans="1:38" ht="14.4" thickBot="1" x14ac:dyDescent="0.3">
      <c r="A15" s="38" t="s">
        <v>350</v>
      </c>
      <c r="B15" s="38" t="s">
        <v>352</v>
      </c>
      <c r="C15" s="63">
        <v>5146</v>
      </c>
      <c r="D15" s="64" t="s">
        <v>682</v>
      </c>
      <c r="E15" t="s">
        <v>2824</v>
      </c>
      <c r="F15" s="301">
        <v>1034587.66</v>
      </c>
      <c r="G15" s="301">
        <v>7320</v>
      </c>
      <c r="H15" s="301">
        <v>121758.53</v>
      </c>
      <c r="I15">
        <v>506330.85</v>
      </c>
      <c r="J15">
        <v>144236.16</v>
      </c>
      <c r="K15" s="301">
        <v>0</v>
      </c>
      <c r="M15" s="301">
        <v>90000</v>
      </c>
      <c r="N15" s="301">
        <v>210.95</v>
      </c>
      <c r="O15">
        <v>133635</v>
      </c>
      <c r="Q15">
        <v>-183176.94</v>
      </c>
      <c r="R15">
        <v>1884119.29</v>
      </c>
      <c r="S15" s="301">
        <v>116635.75</v>
      </c>
      <c r="V15" s="301">
        <v>235</v>
      </c>
      <c r="W15" s="301">
        <v>407524</v>
      </c>
      <c r="X15" s="301">
        <v>72000</v>
      </c>
      <c r="Y15">
        <v>459610</v>
      </c>
      <c r="AA15">
        <v>20400</v>
      </c>
      <c r="AB15">
        <v>175924.6</v>
      </c>
      <c r="AC15">
        <v>24764.78</v>
      </c>
      <c r="AG15" s="72">
        <f t="shared" si="1"/>
        <v>1163666.19</v>
      </c>
      <c r="AH15" s="50">
        <f t="shared" si="2"/>
        <v>90210.95</v>
      </c>
      <c r="AI15" s="51">
        <f t="shared" si="3"/>
        <v>1073455.24</v>
      </c>
      <c r="AJ15" s="48">
        <f t="shared" si="4"/>
        <v>596394.75</v>
      </c>
      <c r="AK15" s="47">
        <f t="shared" si="5"/>
        <v>680699.38</v>
      </c>
      <c r="AL15" s="56">
        <f t="shared" si="6"/>
        <v>-84304.63</v>
      </c>
    </row>
    <row r="16" spans="1:38" ht="14.4" thickBot="1" x14ac:dyDescent="0.3">
      <c r="A16" s="38" t="s">
        <v>350</v>
      </c>
      <c r="B16" s="38" t="s">
        <v>352</v>
      </c>
      <c r="C16" s="63">
        <v>3255</v>
      </c>
      <c r="D16" s="64" t="s">
        <v>683</v>
      </c>
      <c r="E16" t="s">
        <v>2825</v>
      </c>
      <c r="F16" s="301">
        <v>275175.19</v>
      </c>
      <c r="G16" s="301">
        <v>0</v>
      </c>
      <c r="H16" s="301">
        <v>89476.02</v>
      </c>
      <c r="I16">
        <v>572853.81999999995</v>
      </c>
      <c r="J16">
        <v>213569.58</v>
      </c>
      <c r="N16" s="301">
        <v>4</v>
      </c>
      <c r="Q16">
        <v>-1191644.3899999999</v>
      </c>
      <c r="R16">
        <v>2403607</v>
      </c>
      <c r="S16" s="301">
        <v>92258.75</v>
      </c>
      <c r="T16" s="301">
        <v>0</v>
      </c>
      <c r="W16" s="301">
        <v>479865</v>
      </c>
      <c r="Y16">
        <v>495165</v>
      </c>
      <c r="AB16">
        <v>82697.37</v>
      </c>
      <c r="AC16">
        <v>28853.38</v>
      </c>
      <c r="AG16" s="72">
        <f t="shared" si="1"/>
        <v>364651.21</v>
      </c>
      <c r="AH16" s="50">
        <f t="shared" si="2"/>
        <v>4</v>
      </c>
      <c r="AI16" s="51">
        <f t="shared" si="3"/>
        <v>364647.21</v>
      </c>
      <c r="AJ16" s="48">
        <f t="shared" si="4"/>
        <v>572123.75</v>
      </c>
      <c r="AK16" s="47">
        <f t="shared" si="5"/>
        <v>606715.75</v>
      </c>
      <c r="AL16" s="56">
        <f t="shared" si="6"/>
        <v>-34592</v>
      </c>
    </row>
    <row r="17" spans="1:38" ht="14.4" thickBot="1" x14ac:dyDescent="0.3">
      <c r="A17" s="38" t="s">
        <v>350</v>
      </c>
      <c r="B17" s="38" t="s">
        <v>352</v>
      </c>
      <c r="C17" s="63">
        <v>4631</v>
      </c>
      <c r="D17" s="64" t="s">
        <v>684</v>
      </c>
      <c r="E17" t="s">
        <v>2826</v>
      </c>
      <c r="F17" s="301">
        <v>762691.84</v>
      </c>
      <c r="G17" s="301">
        <v>0</v>
      </c>
      <c r="H17" s="301">
        <v>241748.32</v>
      </c>
      <c r="I17">
        <v>322782.57</v>
      </c>
      <c r="J17">
        <v>323619.69</v>
      </c>
      <c r="K17" s="301">
        <v>8000</v>
      </c>
      <c r="N17" s="301">
        <v>-3.85</v>
      </c>
      <c r="Q17">
        <v>-964236.3</v>
      </c>
      <c r="R17">
        <v>2696435.34</v>
      </c>
      <c r="S17" s="301">
        <v>113235.46</v>
      </c>
      <c r="W17" s="301">
        <v>519818</v>
      </c>
      <c r="Y17">
        <v>549604</v>
      </c>
      <c r="AB17">
        <v>112027.47</v>
      </c>
      <c r="AC17">
        <v>34782.58</v>
      </c>
      <c r="AF17">
        <v>8637.5</v>
      </c>
      <c r="AG17" s="72">
        <f t="shared" si="1"/>
        <v>1004440.1599999999</v>
      </c>
      <c r="AH17" s="50">
        <f t="shared" si="2"/>
        <v>7996.15</v>
      </c>
      <c r="AI17" s="51">
        <f t="shared" si="3"/>
        <v>996444.00999999989</v>
      </c>
      <c r="AJ17" s="48">
        <f t="shared" si="4"/>
        <v>633053.46</v>
      </c>
      <c r="AK17" s="47">
        <f t="shared" si="5"/>
        <v>705051.54999999993</v>
      </c>
      <c r="AL17" s="56">
        <f t="shared" si="6"/>
        <v>-71998.089999999967</v>
      </c>
    </row>
    <row r="18" spans="1:38" ht="14.4" thickBot="1" x14ac:dyDescent="0.3">
      <c r="A18" s="38" t="s">
        <v>350</v>
      </c>
      <c r="B18" s="38" t="s">
        <v>352</v>
      </c>
      <c r="C18" s="63">
        <v>4306</v>
      </c>
      <c r="D18" s="64" t="s">
        <v>685</v>
      </c>
      <c r="E18" t="s">
        <v>2827</v>
      </c>
      <c r="F18" s="301">
        <v>393490.82</v>
      </c>
      <c r="G18" s="301">
        <v>7080</v>
      </c>
      <c r="H18" s="301">
        <v>100774.91</v>
      </c>
      <c r="I18">
        <v>705846.07</v>
      </c>
      <c r="J18">
        <v>230690.99</v>
      </c>
      <c r="K18" s="301">
        <v>0</v>
      </c>
      <c r="N18" s="301">
        <v>18.25</v>
      </c>
      <c r="Q18">
        <v>-1003751.23</v>
      </c>
      <c r="R18">
        <v>2510757.66</v>
      </c>
      <c r="S18" s="301">
        <v>93350.26</v>
      </c>
      <c r="W18" s="301">
        <v>495928.86</v>
      </c>
      <c r="X18" s="301">
        <v>72000</v>
      </c>
      <c r="Y18">
        <v>560171.86</v>
      </c>
      <c r="AB18">
        <v>89493.31</v>
      </c>
      <c r="AC18">
        <v>51425.84</v>
      </c>
      <c r="AG18" s="72">
        <f t="shared" si="1"/>
        <v>501345.73</v>
      </c>
      <c r="AH18" s="50">
        <f t="shared" si="2"/>
        <v>18.25</v>
      </c>
      <c r="AI18" s="51">
        <f t="shared" si="3"/>
        <v>501327.48</v>
      </c>
      <c r="AJ18" s="48">
        <f t="shared" si="4"/>
        <v>661279.12</v>
      </c>
      <c r="AK18" s="47">
        <f t="shared" si="5"/>
        <v>701091.00999999989</v>
      </c>
      <c r="AL18" s="56">
        <f t="shared" si="6"/>
        <v>-39811.889999999898</v>
      </c>
    </row>
    <row r="19" spans="1:38" ht="14.4" thickBot="1" x14ac:dyDescent="0.3">
      <c r="A19" s="38" t="s">
        <v>350</v>
      </c>
      <c r="B19" s="38" t="s">
        <v>352</v>
      </c>
      <c r="C19" s="63">
        <v>5667</v>
      </c>
      <c r="D19" s="64" t="s">
        <v>686</v>
      </c>
      <c r="E19" t="s">
        <v>2828</v>
      </c>
      <c r="F19" s="301">
        <v>284899.90000000002</v>
      </c>
      <c r="G19" s="301">
        <v>2030</v>
      </c>
      <c r="H19" s="301">
        <v>46748.56</v>
      </c>
      <c r="I19">
        <v>3345373.35</v>
      </c>
      <c r="J19">
        <v>731632.85</v>
      </c>
      <c r="M19" s="301">
        <v>53875</v>
      </c>
      <c r="N19" s="301">
        <v>1980</v>
      </c>
      <c r="O19">
        <v>80000</v>
      </c>
      <c r="Q19">
        <v>3747393.34</v>
      </c>
      <c r="R19">
        <v>684118.79</v>
      </c>
      <c r="S19" s="301">
        <v>96688.3</v>
      </c>
      <c r="W19" s="301">
        <v>244315</v>
      </c>
      <c r="Y19">
        <v>266127</v>
      </c>
      <c r="AB19">
        <v>85178.9</v>
      </c>
      <c r="AC19">
        <v>110979.87</v>
      </c>
      <c r="AG19" s="72">
        <f t="shared" si="1"/>
        <v>333678.46000000002</v>
      </c>
      <c r="AH19" s="50">
        <f t="shared" si="2"/>
        <v>55855</v>
      </c>
      <c r="AI19" s="51">
        <f t="shared" si="3"/>
        <v>277823.46000000002</v>
      </c>
      <c r="AJ19" s="48">
        <f t="shared" si="4"/>
        <v>341003.3</v>
      </c>
      <c r="AK19" s="47">
        <f t="shared" si="5"/>
        <v>462285.77</v>
      </c>
      <c r="AL19" s="56">
        <f t="shared" si="6"/>
        <v>-121282.47000000003</v>
      </c>
    </row>
    <row r="20" spans="1:38" ht="14.4" thickBot="1" x14ac:dyDescent="0.3">
      <c r="A20" s="38" t="s">
        <v>350</v>
      </c>
      <c r="B20" s="38" t="s">
        <v>352</v>
      </c>
      <c r="C20" s="63">
        <v>1990</v>
      </c>
      <c r="D20" s="64" t="s">
        <v>687</v>
      </c>
      <c r="E20" t="s">
        <v>2829</v>
      </c>
      <c r="F20" s="301">
        <v>316153.31</v>
      </c>
      <c r="G20" s="301">
        <v>2385</v>
      </c>
      <c r="H20" s="301">
        <v>112965.31</v>
      </c>
      <c r="I20">
        <v>1431239.08</v>
      </c>
      <c r="J20">
        <v>235842.47</v>
      </c>
      <c r="M20" s="301">
        <v>13200</v>
      </c>
      <c r="N20" s="301">
        <v>1.03</v>
      </c>
      <c r="Q20">
        <v>1296253.95</v>
      </c>
      <c r="R20">
        <v>865361.67</v>
      </c>
      <c r="S20" s="301">
        <v>54257.11</v>
      </c>
      <c r="W20" s="301">
        <v>318560</v>
      </c>
      <c r="Y20">
        <v>347752</v>
      </c>
      <c r="AB20">
        <v>39996.68</v>
      </c>
      <c r="AC20">
        <v>28200.36</v>
      </c>
      <c r="AG20" s="72">
        <f t="shared" si="1"/>
        <v>431503.62</v>
      </c>
      <c r="AH20" s="50">
        <f t="shared" si="2"/>
        <v>13201.03</v>
      </c>
      <c r="AI20" s="51">
        <f t="shared" si="3"/>
        <v>418302.58999999997</v>
      </c>
      <c r="AJ20" s="48">
        <f t="shared" si="4"/>
        <v>372817.11</v>
      </c>
      <c r="AK20" s="47">
        <f t="shared" si="5"/>
        <v>415949.04</v>
      </c>
      <c r="AL20" s="56">
        <f t="shared" si="6"/>
        <v>-43131.929999999993</v>
      </c>
    </row>
    <row r="21" spans="1:38" ht="14.4" thickBot="1" x14ac:dyDescent="0.3">
      <c r="A21" s="38" t="s">
        <v>350</v>
      </c>
      <c r="B21" s="38" t="s">
        <v>352</v>
      </c>
      <c r="C21" s="63">
        <v>2504</v>
      </c>
      <c r="D21" s="64" t="s">
        <v>688</v>
      </c>
      <c r="E21" t="s">
        <v>2830</v>
      </c>
      <c r="F21" s="301">
        <v>429525.41</v>
      </c>
      <c r="G21" s="301">
        <v>7379.75</v>
      </c>
      <c r="H21" s="301">
        <v>34994.449999999997</v>
      </c>
      <c r="I21">
        <v>398006.62</v>
      </c>
      <c r="J21">
        <v>164211.51999999999</v>
      </c>
      <c r="N21" s="301">
        <v>78.5</v>
      </c>
      <c r="Q21">
        <v>-561323.48</v>
      </c>
      <c r="R21">
        <v>1709584.67</v>
      </c>
      <c r="S21" s="301">
        <v>21133.82</v>
      </c>
      <c r="W21" s="301">
        <v>103004</v>
      </c>
      <c r="Y21">
        <v>127460</v>
      </c>
      <c r="AB21">
        <v>44796.66</v>
      </c>
      <c r="AC21">
        <v>37753.1</v>
      </c>
      <c r="AG21" s="72">
        <f t="shared" si="1"/>
        <v>471899.61</v>
      </c>
      <c r="AH21" s="50">
        <f t="shared" si="2"/>
        <v>78.5</v>
      </c>
      <c r="AI21" s="51">
        <f t="shared" si="3"/>
        <v>471821.11</v>
      </c>
      <c r="AJ21" s="48">
        <f t="shared" si="4"/>
        <v>124137.82</v>
      </c>
      <c r="AK21" s="47">
        <f t="shared" si="5"/>
        <v>210009.76</v>
      </c>
      <c r="AL21" s="56">
        <f t="shared" si="6"/>
        <v>-85871.94</v>
      </c>
    </row>
    <row r="22" spans="1:38" ht="14.4" thickBot="1" x14ac:dyDescent="0.3">
      <c r="A22" s="38" t="s">
        <v>350</v>
      </c>
      <c r="B22" s="38" t="s">
        <v>352</v>
      </c>
      <c r="C22" s="63">
        <v>2869</v>
      </c>
      <c r="D22" s="64" t="s">
        <v>689</v>
      </c>
      <c r="E22" t="s">
        <v>2934</v>
      </c>
      <c r="F22" s="301">
        <v>276108.68</v>
      </c>
      <c r="G22" s="301">
        <v>20741.25</v>
      </c>
      <c r="H22" s="301">
        <v>129700.97</v>
      </c>
      <c r="I22">
        <v>521436.06</v>
      </c>
      <c r="J22">
        <v>277301.3</v>
      </c>
      <c r="N22" s="301">
        <v>3</v>
      </c>
      <c r="Q22">
        <v>-992811.42</v>
      </c>
      <c r="R22">
        <v>2287426.9300000002</v>
      </c>
      <c r="S22" s="301">
        <v>78510.240000000005</v>
      </c>
      <c r="W22" s="301">
        <v>218413</v>
      </c>
      <c r="Y22">
        <v>233913</v>
      </c>
      <c r="AB22">
        <v>51347.46</v>
      </c>
      <c r="AC22">
        <v>38193.03</v>
      </c>
      <c r="AF22">
        <v>3900</v>
      </c>
      <c r="AG22" s="72">
        <f t="shared" si="1"/>
        <v>426550.9</v>
      </c>
      <c r="AH22" s="50">
        <f t="shared" si="2"/>
        <v>3</v>
      </c>
      <c r="AI22" s="51">
        <f t="shared" si="3"/>
        <v>426547.9</v>
      </c>
      <c r="AJ22" s="48">
        <f t="shared" si="4"/>
        <v>296923.24</v>
      </c>
      <c r="AK22" s="47">
        <f t="shared" si="5"/>
        <v>327353.49</v>
      </c>
      <c r="AL22" s="56">
        <f t="shared" si="6"/>
        <v>-30430.25</v>
      </c>
    </row>
    <row r="23" spans="1:38" ht="14.4" thickBot="1" x14ac:dyDescent="0.3">
      <c r="A23" s="38" t="s">
        <v>355</v>
      </c>
      <c r="B23" s="38" t="s">
        <v>356</v>
      </c>
      <c r="C23" s="63">
        <v>1771</v>
      </c>
      <c r="D23" s="64" t="s">
        <v>690</v>
      </c>
      <c r="E23" t="s">
        <v>2831</v>
      </c>
      <c r="F23" s="301">
        <v>547715.04</v>
      </c>
      <c r="G23" s="301">
        <v>0</v>
      </c>
      <c r="H23" s="301">
        <v>49383.13</v>
      </c>
      <c r="I23">
        <v>626206.79</v>
      </c>
      <c r="J23">
        <v>188950.1</v>
      </c>
      <c r="N23" s="301">
        <v>322.10000000000002</v>
      </c>
      <c r="Q23">
        <v>-776738.44</v>
      </c>
      <c r="R23">
        <v>2091979.99</v>
      </c>
      <c r="S23" s="301">
        <v>227257.33</v>
      </c>
      <c r="W23" s="301">
        <v>161580.79999999999</v>
      </c>
      <c r="X23" s="301">
        <v>3000</v>
      </c>
      <c r="Y23">
        <v>183962.8</v>
      </c>
      <c r="AB23">
        <v>30683.88</v>
      </c>
      <c r="AC23">
        <v>40050.04</v>
      </c>
      <c r="AF23">
        <v>450</v>
      </c>
      <c r="AG23" s="72">
        <f t="shared" si="1"/>
        <v>597098.17000000004</v>
      </c>
      <c r="AH23" s="50">
        <f t="shared" si="2"/>
        <v>322.10000000000002</v>
      </c>
      <c r="AI23" s="51">
        <f t="shared" si="3"/>
        <v>596776.07000000007</v>
      </c>
      <c r="AJ23" s="48">
        <f t="shared" si="4"/>
        <v>391838.13</v>
      </c>
      <c r="AK23" s="47">
        <f t="shared" si="5"/>
        <v>255146.72</v>
      </c>
      <c r="AL23" s="56">
        <f t="shared" si="6"/>
        <v>136691.41</v>
      </c>
    </row>
    <row r="24" spans="1:38" ht="14.4" thickBot="1" x14ac:dyDescent="0.3">
      <c r="A24" s="38" t="s">
        <v>355</v>
      </c>
      <c r="B24" s="38" t="s">
        <v>356</v>
      </c>
      <c r="C24" s="63">
        <v>5076</v>
      </c>
      <c r="D24" s="64" t="s">
        <v>691</v>
      </c>
      <c r="E24" t="s">
        <v>2832</v>
      </c>
      <c r="F24" s="301">
        <v>881184.86</v>
      </c>
      <c r="G24" s="301">
        <v>0</v>
      </c>
      <c r="H24" s="301">
        <v>31310.95</v>
      </c>
      <c r="I24">
        <v>514590.24</v>
      </c>
      <c r="J24">
        <v>142861.54999999999</v>
      </c>
      <c r="N24" s="301">
        <v>325.3</v>
      </c>
      <c r="Q24">
        <v>1879630.68</v>
      </c>
      <c r="S24" s="301">
        <v>254515.54</v>
      </c>
      <c r="W24" s="301">
        <v>319411</v>
      </c>
      <c r="Y24">
        <v>340532</v>
      </c>
      <c r="AB24">
        <v>432817.06</v>
      </c>
      <c r="AC24">
        <v>37965.86</v>
      </c>
      <c r="AF24">
        <v>1320</v>
      </c>
      <c r="AG24" s="72">
        <f t="shared" si="1"/>
        <v>912495.80999999994</v>
      </c>
      <c r="AH24" s="50">
        <f t="shared" si="2"/>
        <v>325.3</v>
      </c>
      <c r="AI24" s="51">
        <f t="shared" si="3"/>
        <v>912170.50999999989</v>
      </c>
      <c r="AJ24" s="48">
        <f t="shared" si="4"/>
        <v>573926.54</v>
      </c>
      <c r="AK24" s="47">
        <f t="shared" si="5"/>
        <v>812634.92</v>
      </c>
      <c r="AL24" s="56">
        <f t="shared" si="6"/>
        <v>-238708.38</v>
      </c>
    </row>
    <row r="25" spans="1:38" ht="14.4" thickBot="1" x14ac:dyDescent="0.3">
      <c r="A25" s="38" t="s">
        <v>355</v>
      </c>
      <c r="B25" s="38" t="s">
        <v>356</v>
      </c>
      <c r="C25" s="63">
        <v>1132</v>
      </c>
      <c r="D25" s="64" t="s">
        <v>692</v>
      </c>
      <c r="E25" t="s">
        <v>2833</v>
      </c>
      <c r="F25" s="301">
        <v>222919.9</v>
      </c>
      <c r="G25" s="301">
        <v>0</v>
      </c>
      <c r="H25" s="301">
        <v>29065.759999999998</v>
      </c>
      <c r="I25">
        <v>882798.96</v>
      </c>
      <c r="J25">
        <v>157491.85</v>
      </c>
      <c r="N25" s="301">
        <v>831.7</v>
      </c>
      <c r="Q25">
        <v>-577049.86</v>
      </c>
      <c r="R25">
        <v>1967042.37</v>
      </c>
      <c r="S25" s="301">
        <v>54321.55</v>
      </c>
      <c r="W25" s="301">
        <v>235420</v>
      </c>
      <c r="X25" s="301">
        <v>24840</v>
      </c>
      <c r="Y25">
        <v>308460</v>
      </c>
      <c r="AB25">
        <v>26760.86</v>
      </c>
      <c r="AC25">
        <v>35308.43</v>
      </c>
      <c r="AG25" s="72">
        <f t="shared" si="1"/>
        <v>251985.66</v>
      </c>
      <c r="AH25" s="50">
        <f t="shared" si="2"/>
        <v>831.7</v>
      </c>
      <c r="AI25" s="51">
        <f t="shared" si="3"/>
        <v>251153.96</v>
      </c>
      <c r="AJ25" s="48">
        <f t="shared" si="4"/>
        <v>314581.55</v>
      </c>
      <c r="AK25" s="47">
        <f t="shared" si="5"/>
        <v>370529.29</v>
      </c>
      <c r="AL25" s="56">
        <f t="shared" si="6"/>
        <v>-55947.739999999991</v>
      </c>
    </row>
    <row r="26" spans="1:38" ht="14.4" thickBot="1" x14ac:dyDescent="0.3">
      <c r="A26" s="38" t="s">
        <v>355</v>
      </c>
      <c r="B26" s="38" t="s">
        <v>356</v>
      </c>
      <c r="C26" s="63">
        <v>2987</v>
      </c>
      <c r="D26" s="64" t="s">
        <v>693</v>
      </c>
      <c r="E26" t="s">
        <v>2834</v>
      </c>
      <c r="F26" s="301">
        <v>286842.43</v>
      </c>
      <c r="G26" s="301">
        <v>0</v>
      </c>
      <c r="H26" s="301">
        <v>15727.61</v>
      </c>
      <c r="I26">
        <v>440360.64</v>
      </c>
      <c r="J26">
        <v>195873.23</v>
      </c>
      <c r="N26" s="301">
        <v>101.9</v>
      </c>
      <c r="Q26">
        <v>-413343.31</v>
      </c>
      <c r="R26">
        <v>1301651.56</v>
      </c>
      <c r="S26" s="301">
        <v>143649.98000000001</v>
      </c>
      <c r="W26" s="301">
        <v>115873.2</v>
      </c>
      <c r="X26" s="301">
        <v>74830</v>
      </c>
      <c r="Y26">
        <v>128696.2</v>
      </c>
      <c r="AB26">
        <v>38963.96</v>
      </c>
      <c r="AC26">
        <v>42569.26</v>
      </c>
      <c r="AG26" s="72">
        <f t="shared" si="1"/>
        <v>302570.03999999998</v>
      </c>
      <c r="AH26" s="50">
        <f t="shared" si="2"/>
        <v>101.9</v>
      </c>
      <c r="AI26" s="51">
        <f t="shared" si="3"/>
        <v>302468.13999999996</v>
      </c>
      <c r="AJ26" s="48">
        <f t="shared" si="4"/>
        <v>334353.18</v>
      </c>
      <c r="AK26" s="47">
        <f t="shared" si="5"/>
        <v>210229.42</v>
      </c>
      <c r="AL26" s="56">
        <f t="shared" si="6"/>
        <v>124123.75999999998</v>
      </c>
    </row>
    <row r="27" spans="1:38" ht="14.4" thickBot="1" x14ac:dyDescent="0.3">
      <c r="A27" s="38" t="s">
        <v>355</v>
      </c>
      <c r="B27" s="38" t="s">
        <v>356</v>
      </c>
      <c r="C27" s="63">
        <v>2340</v>
      </c>
      <c r="D27" s="64" t="s">
        <v>694</v>
      </c>
      <c r="E27" t="s">
        <v>2835</v>
      </c>
      <c r="F27" s="301">
        <v>457887.44</v>
      </c>
      <c r="G27" s="301">
        <v>0</v>
      </c>
      <c r="H27" s="301">
        <v>17287.189999999999</v>
      </c>
      <c r="I27">
        <v>1450333.71</v>
      </c>
      <c r="J27">
        <v>286684.26</v>
      </c>
      <c r="N27" s="301">
        <v>100.6</v>
      </c>
      <c r="O27">
        <v>127857</v>
      </c>
      <c r="Q27">
        <v>432624.8</v>
      </c>
      <c r="R27">
        <v>1776680.82</v>
      </c>
      <c r="S27" s="301">
        <v>133575.66</v>
      </c>
      <c r="W27" s="301">
        <v>316206.2</v>
      </c>
      <c r="X27" s="301">
        <v>3000</v>
      </c>
      <c r="Y27">
        <v>319206.2</v>
      </c>
      <c r="AB27">
        <v>45920.49</v>
      </c>
      <c r="AC27">
        <v>162175.79</v>
      </c>
      <c r="AG27" s="72">
        <f t="shared" si="1"/>
        <v>475174.63</v>
      </c>
      <c r="AH27" s="50">
        <f t="shared" si="2"/>
        <v>100.6</v>
      </c>
      <c r="AI27" s="51">
        <f t="shared" si="3"/>
        <v>475074.03</v>
      </c>
      <c r="AJ27" s="48">
        <f t="shared" si="4"/>
        <v>452781.86</v>
      </c>
      <c r="AK27" s="47">
        <f t="shared" si="5"/>
        <v>527302.48</v>
      </c>
      <c r="AL27" s="56">
        <f t="shared" si="6"/>
        <v>-74520.62</v>
      </c>
    </row>
    <row r="28" spans="1:38" ht="14.4" thickBot="1" x14ac:dyDescent="0.3">
      <c r="A28" s="38" t="s">
        <v>359</v>
      </c>
      <c r="B28" s="38" t="s">
        <v>360</v>
      </c>
      <c r="C28" s="63">
        <v>4716</v>
      </c>
      <c r="D28" s="64" t="s">
        <v>695</v>
      </c>
      <c r="E28" t="s">
        <v>2836</v>
      </c>
      <c r="F28" s="301">
        <v>1057876.74</v>
      </c>
      <c r="G28" s="301">
        <v>6025</v>
      </c>
      <c r="H28" s="301">
        <v>52737.98</v>
      </c>
      <c r="I28">
        <v>1046476.99</v>
      </c>
      <c r="J28">
        <v>594102.5</v>
      </c>
      <c r="K28" s="301">
        <v>3800</v>
      </c>
      <c r="M28" s="301">
        <v>12000</v>
      </c>
      <c r="N28" s="301">
        <v>166.41</v>
      </c>
      <c r="O28">
        <v>328742.82</v>
      </c>
      <c r="Q28">
        <v>83439.17</v>
      </c>
      <c r="R28">
        <v>2074982.75</v>
      </c>
      <c r="S28" s="301">
        <v>417211.74</v>
      </c>
      <c r="W28" s="301">
        <v>584317</v>
      </c>
      <c r="X28" s="301">
        <v>22920</v>
      </c>
      <c r="Y28">
        <v>637487</v>
      </c>
      <c r="AB28">
        <v>95478.33</v>
      </c>
      <c r="AC28">
        <v>53455.35</v>
      </c>
      <c r="AG28" s="72">
        <f t="shared" si="1"/>
        <v>1116639.72</v>
      </c>
      <c r="AH28" s="50">
        <f t="shared" si="2"/>
        <v>15966.41</v>
      </c>
      <c r="AI28" s="51">
        <f t="shared" si="3"/>
        <v>1100673.31</v>
      </c>
      <c r="AJ28" s="48">
        <f t="shared" si="4"/>
        <v>1024448.74</v>
      </c>
      <c r="AK28" s="47">
        <f t="shared" si="5"/>
        <v>786420.67999999993</v>
      </c>
      <c r="AL28" s="56">
        <f t="shared" si="6"/>
        <v>238028.06000000006</v>
      </c>
    </row>
    <row r="29" spans="1:38" ht="14.4" thickBot="1" x14ac:dyDescent="0.3">
      <c r="A29" s="38" t="s">
        <v>359</v>
      </c>
      <c r="B29" s="38" t="s">
        <v>360</v>
      </c>
      <c r="C29" s="63">
        <v>2694</v>
      </c>
      <c r="D29" s="64" t="s">
        <v>696</v>
      </c>
      <c r="E29" t="s">
        <v>2837</v>
      </c>
      <c r="F29" s="301">
        <v>501599.44</v>
      </c>
      <c r="G29" s="301">
        <v>1128</v>
      </c>
      <c r="H29" s="301">
        <v>83367.38</v>
      </c>
      <c r="I29">
        <v>537392.53</v>
      </c>
      <c r="J29">
        <v>324427.81</v>
      </c>
      <c r="M29" s="301">
        <v>115320.16</v>
      </c>
      <c r="N29" s="301">
        <v>161</v>
      </c>
      <c r="Q29">
        <v>-559664.48</v>
      </c>
      <c r="R29">
        <v>1942599.48</v>
      </c>
      <c r="S29" s="301">
        <v>60740.34</v>
      </c>
      <c r="W29" s="301">
        <v>184099</v>
      </c>
      <c r="X29" s="301">
        <v>3000</v>
      </c>
      <c r="Y29">
        <v>204299</v>
      </c>
      <c r="AB29">
        <v>59228.21</v>
      </c>
      <c r="AC29">
        <v>31943.13</v>
      </c>
      <c r="AG29" s="72">
        <f t="shared" si="1"/>
        <v>586094.82000000007</v>
      </c>
      <c r="AH29" s="50">
        <f t="shared" si="2"/>
        <v>115481.16</v>
      </c>
      <c r="AI29" s="51">
        <f t="shared" si="3"/>
        <v>470613.66000000003</v>
      </c>
      <c r="AJ29" s="48">
        <f t="shared" si="4"/>
        <v>247839.34</v>
      </c>
      <c r="AK29" s="47">
        <f t="shared" si="5"/>
        <v>295470.34000000003</v>
      </c>
      <c r="AL29" s="56">
        <f t="shared" si="6"/>
        <v>-47631.000000000029</v>
      </c>
    </row>
    <row r="30" spans="1:38" ht="14.4" thickBot="1" x14ac:dyDescent="0.3">
      <c r="A30" s="38" t="s">
        <v>359</v>
      </c>
      <c r="B30" s="38" t="s">
        <v>360</v>
      </c>
      <c r="C30" s="63">
        <v>3656</v>
      </c>
      <c r="D30" s="64" t="s">
        <v>697</v>
      </c>
      <c r="E30" t="s">
        <v>2838</v>
      </c>
      <c r="F30" s="301">
        <v>962197.01</v>
      </c>
      <c r="G30" s="301">
        <v>1405</v>
      </c>
      <c r="H30" s="301">
        <v>55272.09</v>
      </c>
      <c r="I30">
        <v>740014.62</v>
      </c>
      <c r="J30">
        <v>409871.04</v>
      </c>
      <c r="N30" s="301">
        <v>154.1</v>
      </c>
      <c r="O30">
        <v>134963.82</v>
      </c>
      <c r="Q30">
        <v>650961.65</v>
      </c>
      <c r="R30">
        <v>1357301.45</v>
      </c>
      <c r="S30" s="301">
        <v>156666.91</v>
      </c>
      <c r="W30" s="301">
        <v>364516</v>
      </c>
      <c r="X30" s="301">
        <v>1500</v>
      </c>
      <c r="Y30">
        <v>381156</v>
      </c>
      <c r="AB30">
        <v>71235.3</v>
      </c>
      <c r="AC30">
        <v>34826.29</v>
      </c>
      <c r="AG30" s="72">
        <f t="shared" si="1"/>
        <v>1018874.1</v>
      </c>
      <c r="AH30" s="50">
        <f t="shared" si="2"/>
        <v>154.1</v>
      </c>
      <c r="AI30" s="51">
        <f t="shared" si="3"/>
        <v>1018720</v>
      </c>
      <c r="AJ30" s="48">
        <f t="shared" si="4"/>
        <v>522682.91000000003</v>
      </c>
      <c r="AK30" s="47">
        <f t="shared" si="5"/>
        <v>487217.58999999997</v>
      </c>
      <c r="AL30" s="56">
        <f t="shared" si="6"/>
        <v>35465.320000000065</v>
      </c>
    </row>
    <row r="31" spans="1:38" ht="14.4" thickBot="1" x14ac:dyDescent="0.3">
      <c r="A31" s="38" t="s">
        <v>359</v>
      </c>
      <c r="B31" s="38" t="s">
        <v>360</v>
      </c>
      <c r="C31" s="63">
        <v>4918</v>
      </c>
      <c r="D31" s="64" t="s">
        <v>698</v>
      </c>
      <c r="E31" t="s">
        <v>2839</v>
      </c>
      <c r="F31" s="301">
        <v>691964.65</v>
      </c>
      <c r="G31" s="301">
        <v>0</v>
      </c>
      <c r="H31" s="301">
        <v>71101.06</v>
      </c>
      <c r="I31">
        <v>396209.28</v>
      </c>
      <c r="J31">
        <v>445532.84</v>
      </c>
      <c r="K31" s="301">
        <v>0</v>
      </c>
      <c r="M31" s="301">
        <v>0.19</v>
      </c>
      <c r="N31" s="301">
        <v>212.9</v>
      </c>
      <c r="O31">
        <v>9040.66</v>
      </c>
      <c r="Q31">
        <v>148794.04</v>
      </c>
      <c r="R31">
        <v>1339755.76</v>
      </c>
      <c r="S31" s="301">
        <v>140209.60000000001</v>
      </c>
      <c r="T31" s="301">
        <v>14890</v>
      </c>
      <c r="W31" s="301">
        <v>330050</v>
      </c>
      <c r="X31" s="301">
        <v>85820</v>
      </c>
      <c r="Y31">
        <v>349450</v>
      </c>
      <c r="AB31">
        <v>76731.48</v>
      </c>
      <c r="AC31">
        <v>24574.28</v>
      </c>
      <c r="AG31" s="72">
        <f t="shared" si="1"/>
        <v>763065.71</v>
      </c>
      <c r="AH31" s="50">
        <f t="shared" si="2"/>
        <v>213.09</v>
      </c>
      <c r="AI31" s="51">
        <f t="shared" si="3"/>
        <v>762852.62</v>
      </c>
      <c r="AJ31" s="48">
        <f t="shared" si="4"/>
        <v>570969.59999999998</v>
      </c>
      <c r="AK31" s="47">
        <f t="shared" si="5"/>
        <v>450755.76</v>
      </c>
      <c r="AL31" s="56">
        <f t="shared" si="6"/>
        <v>120213.83999999997</v>
      </c>
    </row>
    <row r="32" spans="1:38" ht="14.4" thickBot="1" x14ac:dyDescent="0.3">
      <c r="A32" s="38" t="s">
        <v>359</v>
      </c>
      <c r="B32" s="38" t="s">
        <v>360</v>
      </c>
      <c r="C32" s="63">
        <v>2308</v>
      </c>
      <c r="D32" s="64" t="s">
        <v>699</v>
      </c>
      <c r="E32" t="s">
        <v>2840</v>
      </c>
      <c r="F32" s="301">
        <v>339080.89</v>
      </c>
      <c r="G32" s="301">
        <v>110</v>
      </c>
      <c r="H32" s="301">
        <v>39646.730000000003</v>
      </c>
      <c r="I32">
        <v>793170.21</v>
      </c>
      <c r="J32">
        <v>679166.74</v>
      </c>
      <c r="K32" s="301">
        <v>0</v>
      </c>
      <c r="N32" s="301">
        <v>155</v>
      </c>
      <c r="O32">
        <v>4770</v>
      </c>
      <c r="Q32">
        <v>-290935.76</v>
      </c>
      <c r="R32">
        <v>2103448.6</v>
      </c>
      <c r="S32" s="301">
        <v>64420.31</v>
      </c>
      <c r="T32" s="301">
        <v>55230</v>
      </c>
      <c r="W32" s="301">
        <v>294187</v>
      </c>
      <c r="X32" s="301">
        <v>74500</v>
      </c>
      <c r="Y32">
        <v>347077</v>
      </c>
      <c r="AB32">
        <v>61844.67</v>
      </c>
      <c r="AC32">
        <v>42021.51</v>
      </c>
      <c r="AG32" s="72">
        <f t="shared" si="1"/>
        <v>378837.62</v>
      </c>
      <c r="AH32" s="50">
        <f t="shared" si="2"/>
        <v>155</v>
      </c>
      <c r="AI32" s="51">
        <f t="shared" si="3"/>
        <v>378682.62</v>
      </c>
      <c r="AJ32" s="48">
        <f t="shared" si="4"/>
        <v>488337.31</v>
      </c>
      <c r="AK32" s="47">
        <f t="shared" si="5"/>
        <v>450943.18</v>
      </c>
      <c r="AL32" s="56">
        <f t="shared" si="6"/>
        <v>37394.130000000005</v>
      </c>
    </row>
    <row r="33" spans="1:38" ht="14.4" thickBot="1" x14ac:dyDescent="0.3">
      <c r="A33" s="38" t="s">
        <v>359</v>
      </c>
      <c r="B33" s="38" t="s">
        <v>360</v>
      </c>
      <c r="C33" s="63">
        <v>1606</v>
      </c>
      <c r="D33" s="64" t="s">
        <v>700</v>
      </c>
      <c r="E33" t="s">
        <v>2841</v>
      </c>
      <c r="F33" s="301">
        <v>540096.63</v>
      </c>
      <c r="G33" s="301">
        <v>50</v>
      </c>
      <c r="H33" s="301">
        <v>86015.27</v>
      </c>
      <c r="I33">
        <v>223290.57</v>
      </c>
      <c r="J33">
        <v>99276.13</v>
      </c>
      <c r="N33" s="301">
        <v>145.6</v>
      </c>
      <c r="O33">
        <v>103809.81</v>
      </c>
      <c r="Q33">
        <v>-877002.78</v>
      </c>
      <c r="R33">
        <v>1634028.2</v>
      </c>
      <c r="S33" s="301">
        <v>126775.96</v>
      </c>
      <c r="W33" s="301">
        <v>213112</v>
      </c>
      <c r="X33" s="301">
        <v>35500</v>
      </c>
      <c r="Y33">
        <v>229072</v>
      </c>
      <c r="AB33">
        <v>44220.06</v>
      </c>
      <c r="AC33">
        <v>9247.68</v>
      </c>
      <c r="AE33">
        <v>2</v>
      </c>
      <c r="AG33" s="72">
        <f t="shared" si="1"/>
        <v>626161.9</v>
      </c>
      <c r="AH33" s="50">
        <f t="shared" si="2"/>
        <v>145.6</v>
      </c>
      <c r="AI33" s="51">
        <f t="shared" si="3"/>
        <v>626016.30000000005</v>
      </c>
      <c r="AJ33" s="48">
        <f t="shared" si="4"/>
        <v>375387.96</v>
      </c>
      <c r="AK33" s="47">
        <f t="shared" si="5"/>
        <v>282541.74</v>
      </c>
      <c r="AL33" s="56">
        <f t="shared" si="6"/>
        <v>92846.22000000003</v>
      </c>
    </row>
    <row r="34" spans="1:38" ht="14.4" thickBot="1" x14ac:dyDescent="0.3">
      <c r="A34" s="38" t="s">
        <v>359</v>
      </c>
      <c r="B34" s="38" t="s">
        <v>360</v>
      </c>
      <c r="C34" s="63">
        <v>2622</v>
      </c>
      <c r="D34" s="64" t="s">
        <v>701</v>
      </c>
      <c r="E34" t="s">
        <v>2842</v>
      </c>
      <c r="F34" s="301">
        <v>369917.83</v>
      </c>
      <c r="G34" s="301">
        <v>655</v>
      </c>
      <c r="H34" s="301">
        <v>7837.28</v>
      </c>
      <c r="I34">
        <v>489731.59</v>
      </c>
      <c r="J34">
        <v>347509.49</v>
      </c>
      <c r="K34" s="301">
        <v>0</v>
      </c>
      <c r="N34" s="301">
        <v>160.05000000000001</v>
      </c>
      <c r="Q34">
        <v>821546.76</v>
      </c>
      <c r="R34">
        <v>391756.52</v>
      </c>
      <c r="S34" s="301">
        <v>125750.8</v>
      </c>
      <c r="W34" s="301">
        <v>555185.61</v>
      </c>
      <c r="X34" s="301">
        <v>4500</v>
      </c>
      <c r="Y34">
        <v>574965.61</v>
      </c>
      <c r="AB34">
        <v>49003.49</v>
      </c>
      <c r="AC34">
        <v>26579.45</v>
      </c>
      <c r="AG34" s="72">
        <f t="shared" si="1"/>
        <v>378410.11000000004</v>
      </c>
      <c r="AH34" s="50">
        <f t="shared" si="2"/>
        <v>160.05000000000001</v>
      </c>
      <c r="AI34" s="51">
        <f t="shared" si="3"/>
        <v>378250.06000000006</v>
      </c>
      <c r="AJ34" s="48">
        <f t="shared" si="4"/>
        <v>685436.41</v>
      </c>
      <c r="AK34" s="47">
        <f t="shared" si="5"/>
        <v>650548.54999999993</v>
      </c>
      <c r="AL34" s="56">
        <f t="shared" si="6"/>
        <v>34887.860000000102</v>
      </c>
    </row>
    <row r="35" spans="1:38" ht="14.4" thickBot="1" x14ac:dyDescent="0.3">
      <c r="A35" s="38" t="s">
        <v>359</v>
      </c>
      <c r="B35" s="38" t="s">
        <v>360</v>
      </c>
      <c r="C35" s="63">
        <v>2397</v>
      </c>
      <c r="D35" s="64" t="s">
        <v>702</v>
      </c>
      <c r="E35" t="s">
        <v>2843</v>
      </c>
      <c r="F35" s="301">
        <v>544918.14</v>
      </c>
      <c r="G35" s="301">
        <v>614</v>
      </c>
      <c r="H35" s="301">
        <v>89753.64</v>
      </c>
      <c r="I35">
        <v>387642.51</v>
      </c>
      <c r="J35">
        <v>292180.18</v>
      </c>
      <c r="K35" s="301">
        <v>17400</v>
      </c>
      <c r="N35" s="301">
        <v>556.71</v>
      </c>
      <c r="O35">
        <v>200475</v>
      </c>
      <c r="Q35">
        <v>622461.21</v>
      </c>
      <c r="R35">
        <v>459399.49</v>
      </c>
      <c r="S35" s="301">
        <v>94435.72</v>
      </c>
      <c r="U35" s="301">
        <v>760.84</v>
      </c>
      <c r="W35" s="301">
        <v>142936.5</v>
      </c>
      <c r="X35" s="301">
        <v>1500</v>
      </c>
      <c r="Y35">
        <v>159436.5</v>
      </c>
      <c r="AB35">
        <v>39237.29</v>
      </c>
      <c r="AC35">
        <v>15793.18</v>
      </c>
      <c r="AG35" s="72">
        <f t="shared" si="1"/>
        <v>635285.78</v>
      </c>
      <c r="AH35" s="50">
        <f t="shared" si="2"/>
        <v>17956.71</v>
      </c>
      <c r="AI35" s="51">
        <f t="shared" si="3"/>
        <v>617329.07000000007</v>
      </c>
      <c r="AJ35" s="48">
        <f t="shared" si="4"/>
        <v>239633.06</v>
      </c>
      <c r="AK35" s="47">
        <f t="shared" si="5"/>
        <v>214466.97</v>
      </c>
      <c r="AL35" s="56">
        <f t="shared" si="6"/>
        <v>25166.089999999997</v>
      </c>
    </row>
    <row r="36" spans="1:38" ht="14.4" thickBot="1" x14ac:dyDescent="0.3">
      <c r="A36" s="38" t="s">
        <v>359</v>
      </c>
      <c r="B36" s="38" t="s">
        <v>360</v>
      </c>
      <c r="C36" s="63">
        <v>1711</v>
      </c>
      <c r="D36" s="64" t="s">
        <v>703</v>
      </c>
      <c r="E36" t="s">
        <v>2844</v>
      </c>
      <c r="F36" s="301">
        <v>506296.27</v>
      </c>
      <c r="G36" s="301">
        <v>1354.2</v>
      </c>
      <c r="H36" s="301">
        <v>59537.94</v>
      </c>
      <c r="I36">
        <v>682714.65</v>
      </c>
      <c r="J36">
        <v>127497.33</v>
      </c>
      <c r="N36" s="301">
        <v>147.30000000000001</v>
      </c>
      <c r="O36">
        <v>59036.1</v>
      </c>
      <c r="Q36">
        <v>1141408.6200000001</v>
      </c>
      <c r="R36">
        <v>556569.79</v>
      </c>
      <c r="S36" s="301">
        <v>179401.44</v>
      </c>
      <c r="W36" s="301">
        <v>129810</v>
      </c>
      <c r="X36" s="301">
        <v>1000</v>
      </c>
      <c r="Y36">
        <v>146210</v>
      </c>
      <c r="AB36">
        <v>41147.910000000003</v>
      </c>
      <c r="AC36">
        <v>472687.95</v>
      </c>
      <c r="AE36">
        <v>2</v>
      </c>
      <c r="AG36" s="72">
        <f t="shared" si="1"/>
        <v>567188.41</v>
      </c>
      <c r="AH36" s="50">
        <f t="shared" si="2"/>
        <v>147.30000000000001</v>
      </c>
      <c r="AI36" s="51">
        <f t="shared" si="3"/>
        <v>567041.11</v>
      </c>
      <c r="AJ36" s="48">
        <f t="shared" si="4"/>
        <v>310211.44</v>
      </c>
      <c r="AK36" s="47">
        <f t="shared" si="5"/>
        <v>660047.86</v>
      </c>
      <c r="AL36" s="56">
        <f t="shared" si="6"/>
        <v>-349836.42</v>
      </c>
    </row>
    <row r="37" spans="1:38" ht="14.4" thickBot="1" x14ac:dyDescent="0.3">
      <c r="A37" s="38" t="s">
        <v>359</v>
      </c>
      <c r="B37" s="38" t="s">
        <v>360</v>
      </c>
      <c r="C37" s="63">
        <v>2477</v>
      </c>
      <c r="D37" s="64" t="s">
        <v>704</v>
      </c>
      <c r="E37" t="s">
        <v>2845</v>
      </c>
      <c r="F37" s="301">
        <v>537511.78</v>
      </c>
      <c r="G37" s="301">
        <v>0</v>
      </c>
      <c r="H37" s="301">
        <v>122105.37</v>
      </c>
      <c r="I37">
        <v>346412.18</v>
      </c>
      <c r="J37">
        <v>184383.61</v>
      </c>
      <c r="N37" s="301">
        <v>158.1</v>
      </c>
      <c r="O37">
        <v>101071.98</v>
      </c>
      <c r="Q37">
        <v>-584756.04</v>
      </c>
      <c r="R37">
        <v>1714982.69</v>
      </c>
      <c r="S37" s="301">
        <v>106486.97</v>
      </c>
      <c r="W37" s="301">
        <v>173582.5</v>
      </c>
      <c r="X37" s="301">
        <v>28900</v>
      </c>
      <c r="Y37">
        <v>189722.5</v>
      </c>
      <c r="AB37">
        <v>68464.52</v>
      </c>
      <c r="AC37">
        <v>86924.59</v>
      </c>
      <c r="AG37" s="72">
        <f t="shared" si="1"/>
        <v>659617.15</v>
      </c>
      <c r="AH37" s="50">
        <f t="shared" si="2"/>
        <v>158.1</v>
      </c>
      <c r="AI37" s="51">
        <f t="shared" si="3"/>
        <v>659459.05000000005</v>
      </c>
      <c r="AJ37" s="48">
        <f t="shared" si="4"/>
        <v>308969.46999999997</v>
      </c>
      <c r="AK37" s="47">
        <f t="shared" si="5"/>
        <v>345111.61</v>
      </c>
      <c r="AL37" s="56">
        <f t="shared" si="6"/>
        <v>-36142.140000000014</v>
      </c>
    </row>
    <row r="38" spans="1:38" ht="14.4" thickBot="1" x14ac:dyDescent="0.3">
      <c r="A38" s="38" t="s">
        <v>359</v>
      </c>
      <c r="B38" s="38" t="s">
        <v>360</v>
      </c>
      <c r="C38" s="63">
        <v>1987</v>
      </c>
      <c r="D38" s="64" t="s">
        <v>705</v>
      </c>
      <c r="E38" t="s">
        <v>2846</v>
      </c>
      <c r="F38" s="301">
        <v>189914.99</v>
      </c>
      <c r="G38" s="301">
        <v>0</v>
      </c>
      <c r="H38" s="301">
        <v>75882.039999999994</v>
      </c>
      <c r="I38">
        <v>655993.18000000005</v>
      </c>
      <c r="J38">
        <v>327371.65999999997</v>
      </c>
      <c r="N38" s="301">
        <v>162</v>
      </c>
      <c r="O38">
        <v>92900</v>
      </c>
      <c r="Q38">
        <v>-979977.08</v>
      </c>
      <c r="R38">
        <v>2179663.7000000002</v>
      </c>
      <c r="S38" s="301">
        <v>114193.51</v>
      </c>
      <c r="W38" s="301">
        <v>155212</v>
      </c>
      <c r="X38" s="301">
        <v>28900</v>
      </c>
      <c r="Y38">
        <v>205082</v>
      </c>
      <c r="AB38">
        <v>63528.95</v>
      </c>
      <c r="AC38">
        <v>61101.31</v>
      </c>
      <c r="AG38" s="72">
        <f t="shared" si="1"/>
        <v>265797.02999999997</v>
      </c>
      <c r="AH38" s="50">
        <f t="shared" si="2"/>
        <v>162</v>
      </c>
      <c r="AI38" s="51">
        <f t="shared" si="3"/>
        <v>265635.02999999997</v>
      </c>
      <c r="AJ38" s="48">
        <f t="shared" si="4"/>
        <v>298305.51</v>
      </c>
      <c r="AK38" s="47">
        <f t="shared" si="5"/>
        <v>329712.26</v>
      </c>
      <c r="AL38" s="56">
        <f t="shared" si="6"/>
        <v>-31406.75</v>
      </c>
    </row>
    <row r="39" spans="1:38" ht="14.4" thickBot="1" x14ac:dyDescent="0.3">
      <c r="A39" s="38" t="s">
        <v>359</v>
      </c>
      <c r="B39" s="38" t="s">
        <v>360</v>
      </c>
      <c r="C39" s="63">
        <v>3047</v>
      </c>
      <c r="D39" s="64" t="s">
        <v>706</v>
      </c>
      <c r="E39" t="s">
        <v>2847</v>
      </c>
      <c r="F39" s="301">
        <v>915776.31</v>
      </c>
      <c r="G39" s="301">
        <v>206</v>
      </c>
      <c r="H39" s="301">
        <v>20357.73</v>
      </c>
      <c r="I39">
        <v>271628.23</v>
      </c>
      <c r="J39">
        <v>561837.84</v>
      </c>
      <c r="N39" s="301">
        <v>145.6</v>
      </c>
      <c r="O39">
        <v>13160</v>
      </c>
      <c r="Q39">
        <v>-176500.87</v>
      </c>
      <c r="R39">
        <v>1994257.35</v>
      </c>
      <c r="S39" s="301">
        <v>123095.52</v>
      </c>
      <c r="W39" s="301">
        <v>250297</v>
      </c>
      <c r="X39" s="301">
        <v>1500</v>
      </c>
      <c r="Y39">
        <v>266357</v>
      </c>
      <c r="AB39">
        <v>59748.17</v>
      </c>
      <c r="AC39">
        <v>79743.320000000007</v>
      </c>
      <c r="AG39" s="72">
        <f t="shared" si="1"/>
        <v>936340.04</v>
      </c>
      <c r="AH39" s="50">
        <f t="shared" si="2"/>
        <v>145.6</v>
      </c>
      <c r="AI39" s="51">
        <f t="shared" si="3"/>
        <v>936194.44000000006</v>
      </c>
      <c r="AJ39" s="48">
        <f t="shared" si="4"/>
        <v>374892.52</v>
      </c>
      <c r="AK39" s="47">
        <f t="shared" si="5"/>
        <v>405848.49</v>
      </c>
      <c r="AL39" s="56">
        <f t="shared" si="6"/>
        <v>-30955.969999999972</v>
      </c>
    </row>
    <row r="40" spans="1:38" ht="14.4" thickBot="1" x14ac:dyDescent="0.3">
      <c r="A40" s="38" t="s">
        <v>359</v>
      </c>
      <c r="B40" s="38" t="s">
        <v>360</v>
      </c>
      <c r="C40" s="63">
        <v>2101</v>
      </c>
      <c r="D40" s="64" t="s">
        <v>707</v>
      </c>
      <c r="E40" t="s">
        <v>2848</v>
      </c>
      <c r="F40" s="301">
        <v>580656.64000000001</v>
      </c>
      <c r="G40" s="301">
        <v>298</v>
      </c>
      <c r="H40" s="301">
        <v>77173.039999999994</v>
      </c>
      <c r="I40">
        <v>504547.93</v>
      </c>
      <c r="J40">
        <v>497574.79</v>
      </c>
      <c r="M40" s="301">
        <v>310540</v>
      </c>
      <c r="N40" s="301">
        <v>6.9</v>
      </c>
      <c r="O40">
        <v>276910</v>
      </c>
      <c r="Q40">
        <v>-531562.12</v>
      </c>
      <c r="R40">
        <v>1560653.49</v>
      </c>
      <c r="S40" s="301">
        <v>115353.7</v>
      </c>
      <c r="W40" s="301">
        <v>430147</v>
      </c>
      <c r="X40" s="301">
        <v>67100</v>
      </c>
      <c r="Y40">
        <v>442947</v>
      </c>
      <c r="AB40">
        <v>59399.55</v>
      </c>
      <c r="AC40">
        <v>62726.7</v>
      </c>
      <c r="AG40" s="72">
        <f t="shared" si="1"/>
        <v>658127.68000000005</v>
      </c>
      <c r="AH40" s="50">
        <f t="shared" si="2"/>
        <v>310546.90000000002</v>
      </c>
      <c r="AI40" s="51">
        <f t="shared" si="3"/>
        <v>347580.78</v>
      </c>
      <c r="AJ40" s="48">
        <f t="shared" si="4"/>
        <v>612600.69999999995</v>
      </c>
      <c r="AK40" s="47">
        <f t="shared" si="5"/>
        <v>565073.25</v>
      </c>
      <c r="AL40" s="56">
        <f t="shared" si="6"/>
        <v>47527.449999999953</v>
      </c>
    </row>
    <row r="41" spans="1:38" ht="14.4" thickBot="1" x14ac:dyDescent="0.3">
      <c r="A41" s="38" t="s">
        <v>359</v>
      </c>
      <c r="B41" s="38" t="s">
        <v>360</v>
      </c>
      <c r="C41" s="63">
        <v>1995</v>
      </c>
      <c r="D41" s="64" t="s">
        <v>708</v>
      </c>
      <c r="E41" t="s">
        <v>2927</v>
      </c>
      <c r="F41" s="301">
        <v>397775.22</v>
      </c>
      <c r="G41" s="301">
        <v>0</v>
      </c>
      <c r="H41" s="301">
        <v>24323.83</v>
      </c>
      <c r="I41">
        <v>392961.53</v>
      </c>
      <c r="J41">
        <v>435470.5</v>
      </c>
      <c r="M41" s="301">
        <v>35000</v>
      </c>
      <c r="N41" s="301">
        <v>4550.7</v>
      </c>
      <c r="O41">
        <v>72600</v>
      </c>
      <c r="Q41">
        <v>-79435.34</v>
      </c>
      <c r="R41">
        <v>1367149.29</v>
      </c>
      <c r="S41" s="301">
        <v>67246.45</v>
      </c>
      <c r="W41" s="301">
        <v>433450.5</v>
      </c>
      <c r="X41" s="301">
        <v>2500</v>
      </c>
      <c r="Y41">
        <v>451550.5</v>
      </c>
      <c r="AB41">
        <v>147946.98000000001</v>
      </c>
      <c r="AC41">
        <v>44933.04</v>
      </c>
      <c r="AG41" s="72">
        <f t="shared" si="1"/>
        <v>422099.05</v>
      </c>
      <c r="AH41" s="50">
        <f t="shared" si="2"/>
        <v>39550.699999999997</v>
      </c>
      <c r="AI41" s="51">
        <f t="shared" si="3"/>
        <v>382548.35</v>
      </c>
      <c r="AJ41" s="48">
        <f t="shared" si="4"/>
        <v>503196.95</v>
      </c>
      <c r="AK41" s="47">
        <f t="shared" si="5"/>
        <v>644430.52</v>
      </c>
      <c r="AL41" s="56">
        <f t="shared" si="6"/>
        <v>-141233.57</v>
      </c>
    </row>
    <row r="42" spans="1:38" ht="14.4" thickBot="1" x14ac:dyDescent="0.3">
      <c r="A42" s="38" t="s">
        <v>363</v>
      </c>
      <c r="B42" s="38" t="s">
        <v>364</v>
      </c>
      <c r="C42" s="63">
        <v>3634</v>
      </c>
      <c r="D42" s="64" t="s">
        <v>709</v>
      </c>
      <c r="E42" t="s">
        <v>2849</v>
      </c>
      <c r="F42" s="301">
        <v>500611.22</v>
      </c>
      <c r="G42" s="301">
        <v>0</v>
      </c>
      <c r="H42" s="301">
        <v>63766.559999999998</v>
      </c>
      <c r="I42">
        <v>714481.66</v>
      </c>
      <c r="J42">
        <v>314502.39</v>
      </c>
      <c r="K42" s="301">
        <v>0</v>
      </c>
      <c r="N42" s="301">
        <v>8552.8700000000008</v>
      </c>
      <c r="O42">
        <v>188417.41</v>
      </c>
      <c r="Q42">
        <v>-437313.98</v>
      </c>
      <c r="R42">
        <v>1747176.74</v>
      </c>
      <c r="S42" s="301">
        <v>364956.3</v>
      </c>
      <c r="T42" s="301">
        <v>5710.04</v>
      </c>
      <c r="W42" s="301">
        <v>214725</v>
      </c>
      <c r="X42" s="301">
        <v>4848</v>
      </c>
      <c r="Y42">
        <v>349641</v>
      </c>
      <c r="Z42">
        <v>720</v>
      </c>
      <c r="AA42">
        <v>1112</v>
      </c>
      <c r="AB42">
        <v>57994.75</v>
      </c>
      <c r="AC42">
        <v>26717.8</v>
      </c>
      <c r="AF42">
        <v>1645</v>
      </c>
      <c r="AG42" s="72">
        <f t="shared" si="1"/>
        <v>564377.78</v>
      </c>
      <c r="AH42" s="50">
        <f t="shared" si="2"/>
        <v>8552.8700000000008</v>
      </c>
      <c r="AI42" s="51">
        <f t="shared" si="3"/>
        <v>555824.91</v>
      </c>
      <c r="AJ42" s="48">
        <f t="shared" si="4"/>
        <v>590239.34</v>
      </c>
      <c r="AK42" s="47">
        <f t="shared" si="5"/>
        <v>437830.55</v>
      </c>
      <c r="AL42" s="56">
        <f t="shared" si="6"/>
        <v>152408.78999999998</v>
      </c>
    </row>
    <row r="43" spans="1:38" ht="14.4" thickBot="1" x14ac:dyDescent="0.3">
      <c r="A43" s="38" t="s">
        <v>363</v>
      </c>
      <c r="B43" s="38" t="s">
        <v>364</v>
      </c>
      <c r="C43" s="63">
        <v>4970</v>
      </c>
      <c r="D43" s="64" t="s">
        <v>710</v>
      </c>
      <c r="E43" t="s">
        <v>2850</v>
      </c>
      <c r="F43" s="301">
        <v>720402.67</v>
      </c>
      <c r="G43" s="301">
        <v>0</v>
      </c>
      <c r="H43" s="301">
        <v>341459.06</v>
      </c>
      <c r="I43">
        <v>317940.51</v>
      </c>
      <c r="J43">
        <v>312909.27</v>
      </c>
      <c r="K43" s="301">
        <v>0</v>
      </c>
      <c r="N43" s="301">
        <v>220</v>
      </c>
      <c r="O43">
        <v>129200</v>
      </c>
      <c r="Q43">
        <v>-966236.08</v>
      </c>
      <c r="R43">
        <v>2580473.12</v>
      </c>
      <c r="S43" s="301">
        <v>472587.57</v>
      </c>
      <c r="U43" s="301">
        <v>66.900000000000006</v>
      </c>
      <c r="W43" s="301">
        <v>303700.2</v>
      </c>
      <c r="X43" s="301">
        <v>8320</v>
      </c>
      <c r="Y43">
        <v>372649.2</v>
      </c>
      <c r="AA43">
        <v>920</v>
      </c>
      <c r="AB43">
        <v>236161.42</v>
      </c>
      <c r="AC43">
        <v>24498.23</v>
      </c>
      <c r="AF43">
        <v>42649</v>
      </c>
      <c r="AG43" s="72">
        <f t="shared" si="1"/>
        <v>1061861.73</v>
      </c>
      <c r="AH43" s="50">
        <f t="shared" si="2"/>
        <v>220</v>
      </c>
      <c r="AI43" s="51">
        <f t="shared" si="3"/>
        <v>1061641.73</v>
      </c>
      <c r="AJ43" s="48">
        <f t="shared" si="4"/>
        <v>784674.67</v>
      </c>
      <c r="AK43" s="47">
        <f t="shared" si="5"/>
        <v>676877.85</v>
      </c>
      <c r="AL43" s="56">
        <f t="shared" si="6"/>
        <v>107796.82000000007</v>
      </c>
    </row>
    <row r="44" spans="1:38" ht="14.4" thickBot="1" x14ac:dyDescent="0.3">
      <c r="A44" s="38" t="s">
        <v>363</v>
      </c>
      <c r="B44" s="38" t="s">
        <v>364</v>
      </c>
      <c r="C44" s="63">
        <v>3463</v>
      </c>
      <c r="D44" s="64" t="s">
        <v>711</v>
      </c>
      <c r="E44" t="s">
        <v>2851</v>
      </c>
      <c r="F44" s="301">
        <v>804402.59</v>
      </c>
      <c r="G44" s="301">
        <v>0</v>
      </c>
      <c r="H44" s="301">
        <v>84514.82</v>
      </c>
      <c r="I44">
        <v>105478.18</v>
      </c>
      <c r="J44">
        <v>243555.17</v>
      </c>
      <c r="N44" s="301">
        <v>0</v>
      </c>
      <c r="Q44">
        <v>-506113.58</v>
      </c>
      <c r="R44">
        <v>1682922.85</v>
      </c>
      <c r="S44" s="301">
        <v>304431.63</v>
      </c>
      <c r="W44" s="301">
        <v>194733</v>
      </c>
      <c r="X44" s="301">
        <v>2440</v>
      </c>
      <c r="Y44">
        <v>299851</v>
      </c>
      <c r="AB44">
        <v>57623.91</v>
      </c>
      <c r="AC44">
        <v>18430.61</v>
      </c>
      <c r="AF44">
        <v>6097</v>
      </c>
      <c r="AG44" s="72">
        <f t="shared" si="1"/>
        <v>888917.40999999992</v>
      </c>
      <c r="AH44" s="50">
        <f t="shared" si="2"/>
        <v>0</v>
      </c>
      <c r="AI44" s="51">
        <f t="shared" si="3"/>
        <v>888917.40999999992</v>
      </c>
      <c r="AJ44" s="48">
        <f t="shared" si="4"/>
        <v>501604.63</v>
      </c>
      <c r="AK44" s="47">
        <f t="shared" si="5"/>
        <v>382002.52</v>
      </c>
      <c r="AL44" s="56">
        <f t="shared" si="6"/>
        <v>119602.10999999999</v>
      </c>
    </row>
    <row r="45" spans="1:38" ht="14.4" thickBot="1" x14ac:dyDescent="0.3">
      <c r="A45" s="38" t="s">
        <v>363</v>
      </c>
      <c r="B45" s="38" t="s">
        <v>364</v>
      </c>
      <c r="C45" s="63">
        <v>1364</v>
      </c>
      <c r="D45" s="64" t="s">
        <v>712</v>
      </c>
      <c r="E45" t="s">
        <v>2852</v>
      </c>
      <c r="F45" s="301">
        <v>411702.09</v>
      </c>
      <c r="G45" s="301">
        <v>0</v>
      </c>
      <c r="H45" s="301">
        <v>152326.15</v>
      </c>
      <c r="I45">
        <v>544217.17000000004</v>
      </c>
      <c r="J45">
        <v>178584.48</v>
      </c>
      <c r="N45" s="301">
        <v>0</v>
      </c>
      <c r="Q45">
        <v>-270445.58</v>
      </c>
      <c r="R45">
        <v>1664645.88</v>
      </c>
      <c r="S45" s="301">
        <v>50382.39</v>
      </c>
      <c r="W45" s="301">
        <v>157914.6</v>
      </c>
      <c r="X45" s="301">
        <v>2030</v>
      </c>
      <c r="Y45">
        <v>194759.6</v>
      </c>
      <c r="Z45">
        <v>160</v>
      </c>
      <c r="AA45">
        <v>730</v>
      </c>
      <c r="AB45">
        <v>30706.66</v>
      </c>
      <c r="AC45">
        <v>25569.14</v>
      </c>
      <c r="AF45">
        <v>162</v>
      </c>
      <c r="AG45" s="72">
        <f t="shared" si="1"/>
        <v>564028.24</v>
      </c>
      <c r="AH45" s="50">
        <f t="shared" si="2"/>
        <v>0</v>
      </c>
      <c r="AI45" s="51">
        <f t="shared" si="3"/>
        <v>564028.24</v>
      </c>
      <c r="AJ45" s="48">
        <f t="shared" si="4"/>
        <v>210326.99</v>
      </c>
      <c r="AK45" s="47">
        <f t="shared" si="5"/>
        <v>252087.40000000002</v>
      </c>
      <c r="AL45" s="56">
        <f t="shared" si="6"/>
        <v>-41760.410000000033</v>
      </c>
    </row>
    <row r="46" spans="1:38" ht="14.4" thickBot="1" x14ac:dyDescent="0.3">
      <c r="A46" s="38" t="s">
        <v>363</v>
      </c>
      <c r="B46" s="38" t="s">
        <v>364</v>
      </c>
      <c r="C46" s="63">
        <v>4858</v>
      </c>
      <c r="D46" s="64" t="s">
        <v>713</v>
      </c>
      <c r="E46" t="s">
        <v>2853</v>
      </c>
      <c r="F46" s="301">
        <v>468249.14</v>
      </c>
      <c r="G46" s="301">
        <v>0</v>
      </c>
      <c r="H46" s="301">
        <v>112948.18</v>
      </c>
      <c r="I46">
        <v>2716306.6</v>
      </c>
      <c r="J46">
        <v>533941.14</v>
      </c>
      <c r="K46" s="301">
        <v>0</v>
      </c>
      <c r="M46" s="301">
        <v>258000</v>
      </c>
      <c r="N46" s="301">
        <v>0</v>
      </c>
      <c r="Q46">
        <v>3513098.18</v>
      </c>
      <c r="S46" s="301">
        <v>396864.49</v>
      </c>
      <c r="W46" s="301">
        <v>277886</v>
      </c>
      <c r="X46" s="301">
        <v>2500</v>
      </c>
      <c r="Y46">
        <v>345149</v>
      </c>
      <c r="AB46">
        <v>141928.34</v>
      </c>
      <c r="AC46">
        <v>62384.91</v>
      </c>
      <c r="AF46">
        <v>367</v>
      </c>
      <c r="AG46" s="72">
        <f t="shared" si="1"/>
        <v>581197.32000000007</v>
      </c>
      <c r="AH46" s="50">
        <f t="shared" si="2"/>
        <v>258000</v>
      </c>
      <c r="AI46" s="51">
        <f t="shared" si="3"/>
        <v>323197.32000000007</v>
      </c>
      <c r="AJ46" s="48">
        <f t="shared" si="4"/>
        <v>677250.49</v>
      </c>
      <c r="AK46" s="47">
        <f t="shared" si="5"/>
        <v>549829.25</v>
      </c>
      <c r="AL46" s="56">
        <f t="shared" si="6"/>
        <v>127421.23999999999</v>
      </c>
    </row>
    <row r="47" spans="1:38" ht="14.4" thickBot="1" x14ac:dyDescent="0.3">
      <c r="A47" s="38" t="s">
        <v>363</v>
      </c>
      <c r="B47" s="38" t="s">
        <v>364</v>
      </c>
      <c r="C47" s="63">
        <v>3450</v>
      </c>
      <c r="D47" s="64" t="s">
        <v>714</v>
      </c>
      <c r="E47" t="s">
        <v>2854</v>
      </c>
      <c r="F47" s="301">
        <v>627643.57999999996</v>
      </c>
      <c r="G47" s="301">
        <v>0</v>
      </c>
      <c r="H47" s="301">
        <v>71826.25</v>
      </c>
      <c r="I47">
        <v>933132.33</v>
      </c>
      <c r="J47">
        <v>160378.85</v>
      </c>
      <c r="K47" s="301">
        <v>0</v>
      </c>
      <c r="N47" s="301">
        <v>0</v>
      </c>
      <c r="Q47">
        <v>268877.73</v>
      </c>
      <c r="R47">
        <v>1610762.41</v>
      </c>
      <c r="S47" s="301">
        <v>248310.72</v>
      </c>
      <c r="W47" s="301">
        <v>245447.1</v>
      </c>
      <c r="X47" s="301">
        <v>1920</v>
      </c>
      <c r="Y47">
        <v>280088.09999999998</v>
      </c>
      <c r="Z47">
        <v>160</v>
      </c>
      <c r="AA47">
        <v>200</v>
      </c>
      <c r="AB47">
        <v>170334.81</v>
      </c>
      <c r="AC47">
        <v>35405.040000000001</v>
      </c>
      <c r="AF47">
        <v>5879</v>
      </c>
      <c r="AG47" s="72">
        <f t="shared" si="1"/>
        <v>699469.83</v>
      </c>
      <c r="AH47" s="50">
        <f t="shared" si="2"/>
        <v>0</v>
      </c>
      <c r="AI47" s="51">
        <f t="shared" si="3"/>
        <v>699469.83</v>
      </c>
      <c r="AJ47" s="48">
        <f t="shared" si="4"/>
        <v>495677.82</v>
      </c>
      <c r="AK47" s="47">
        <f t="shared" si="5"/>
        <v>492066.94999999995</v>
      </c>
      <c r="AL47" s="56">
        <f t="shared" si="6"/>
        <v>3610.8700000000536</v>
      </c>
    </row>
    <row r="48" spans="1:38" ht="14.4" thickBot="1" x14ac:dyDescent="0.3">
      <c r="A48" s="38" t="s">
        <v>363</v>
      </c>
      <c r="B48" s="38" t="s">
        <v>364</v>
      </c>
      <c r="C48" s="63">
        <v>2633</v>
      </c>
      <c r="D48" s="64" t="s">
        <v>715</v>
      </c>
      <c r="E48" t="s">
        <v>2855</v>
      </c>
      <c r="F48" s="301">
        <v>757843.67</v>
      </c>
      <c r="G48" s="301">
        <v>0</v>
      </c>
      <c r="H48" s="301">
        <v>69202.240000000005</v>
      </c>
      <c r="I48">
        <v>462352.68</v>
      </c>
      <c r="J48">
        <v>260429.02</v>
      </c>
      <c r="K48" s="301">
        <v>0</v>
      </c>
      <c r="N48" s="301">
        <v>0</v>
      </c>
      <c r="Q48">
        <v>-1235898.1100000001</v>
      </c>
      <c r="R48">
        <v>2707380.46</v>
      </c>
      <c r="S48" s="301">
        <v>254848.32</v>
      </c>
      <c r="W48" s="301">
        <v>258832</v>
      </c>
      <c r="X48" s="301">
        <v>78250</v>
      </c>
      <c r="Y48">
        <v>354290</v>
      </c>
      <c r="Z48">
        <v>880</v>
      </c>
      <c r="AA48">
        <v>1330</v>
      </c>
      <c r="AB48">
        <v>69573.77</v>
      </c>
      <c r="AC48">
        <v>21346.79</v>
      </c>
      <c r="AF48">
        <v>3277.5</v>
      </c>
      <c r="AG48" s="72">
        <f t="shared" si="1"/>
        <v>827045.91</v>
      </c>
      <c r="AH48" s="50">
        <f t="shared" si="2"/>
        <v>0</v>
      </c>
      <c r="AI48" s="51">
        <f t="shared" si="3"/>
        <v>827045.91</v>
      </c>
      <c r="AJ48" s="48">
        <f t="shared" si="4"/>
        <v>591930.32000000007</v>
      </c>
      <c r="AK48" s="47">
        <f t="shared" si="5"/>
        <v>450698.06</v>
      </c>
      <c r="AL48" s="56">
        <f t="shared" si="6"/>
        <v>141232.26000000007</v>
      </c>
    </row>
    <row r="49" spans="1:38" ht="14.4" thickBot="1" x14ac:dyDescent="0.3">
      <c r="A49" s="38" t="s">
        <v>363</v>
      </c>
      <c r="B49" s="38" t="s">
        <v>364</v>
      </c>
      <c r="C49" s="63">
        <v>1642</v>
      </c>
      <c r="D49" s="64" t="s">
        <v>716</v>
      </c>
      <c r="E49" t="s">
        <v>2928</v>
      </c>
      <c r="F49" s="301">
        <v>566647.28</v>
      </c>
      <c r="G49" s="301">
        <v>0</v>
      </c>
      <c r="H49" s="301">
        <v>13947.39</v>
      </c>
      <c r="I49">
        <v>331163.68</v>
      </c>
      <c r="J49">
        <v>275254.38</v>
      </c>
      <c r="N49" s="301">
        <v>0</v>
      </c>
      <c r="O49">
        <v>121415</v>
      </c>
      <c r="Q49">
        <v>-1327479.58</v>
      </c>
      <c r="R49">
        <v>2321309.19</v>
      </c>
      <c r="S49" s="301">
        <v>147435.67000000001</v>
      </c>
      <c r="W49" s="301">
        <v>95781</v>
      </c>
      <c r="X49" s="301">
        <v>71980</v>
      </c>
      <c r="Y49">
        <v>137668</v>
      </c>
      <c r="AB49">
        <v>27543.83</v>
      </c>
      <c r="AC49">
        <v>38816.720000000001</v>
      </c>
      <c r="AF49">
        <v>450</v>
      </c>
      <c r="AG49" s="72">
        <f t="shared" si="1"/>
        <v>580594.67000000004</v>
      </c>
      <c r="AH49" s="50">
        <f t="shared" si="2"/>
        <v>0</v>
      </c>
      <c r="AI49" s="51">
        <f t="shared" si="3"/>
        <v>580594.67000000004</v>
      </c>
      <c r="AJ49" s="48">
        <f t="shared" si="4"/>
        <v>315196.67000000004</v>
      </c>
      <c r="AK49" s="47">
        <f t="shared" si="5"/>
        <v>204478.55000000002</v>
      </c>
      <c r="AL49" s="56">
        <f t="shared" si="6"/>
        <v>110718.12000000002</v>
      </c>
    </row>
    <row r="50" spans="1:38" ht="14.4" thickBot="1" x14ac:dyDescent="0.3">
      <c r="A50" s="38" t="s">
        <v>363</v>
      </c>
      <c r="B50" s="38" t="s">
        <v>364</v>
      </c>
      <c r="C50" s="63">
        <v>2100</v>
      </c>
      <c r="D50" s="64" t="s">
        <v>717</v>
      </c>
      <c r="E50" t="s">
        <v>2938</v>
      </c>
      <c r="F50" s="301">
        <v>714415.99</v>
      </c>
      <c r="G50" s="301">
        <v>0</v>
      </c>
      <c r="H50" s="301">
        <v>121806</v>
      </c>
      <c r="I50">
        <v>1248004.5</v>
      </c>
      <c r="J50">
        <v>284859.34999999998</v>
      </c>
      <c r="K50" s="301">
        <v>0</v>
      </c>
      <c r="Q50">
        <v>1275044.26</v>
      </c>
      <c r="R50">
        <v>991778.49</v>
      </c>
      <c r="S50" s="301">
        <v>184806.87</v>
      </c>
      <c r="W50" s="301">
        <v>40850</v>
      </c>
      <c r="X50" s="301">
        <v>70180</v>
      </c>
      <c r="Y50">
        <v>74883</v>
      </c>
      <c r="AB50">
        <v>34239.1</v>
      </c>
      <c r="AC50">
        <v>32663.85</v>
      </c>
      <c r="AF50">
        <v>2218</v>
      </c>
      <c r="AG50" s="72">
        <f t="shared" si="1"/>
        <v>836221.99</v>
      </c>
      <c r="AH50" s="50">
        <f t="shared" si="2"/>
        <v>0</v>
      </c>
      <c r="AI50" s="51">
        <f t="shared" si="3"/>
        <v>836221.99</v>
      </c>
      <c r="AJ50" s="48">
        <f t="shared" si="4"/>
        <v>295836.87</v>
      </c>
      <c r="AK50" s="47">
        <f t="shared" si="5"/>
        <v>144003.95000000001</v>
      </c>
      <c r="AL50" s="56">
        <f t="shared" si="6"/>
        <v>151832.91999999998</v>
      </c>
    </row>
    <row r="51" spans="1:38" ht="14.4" thickBot="1" x14ac:dyDescent="0.3">
      <c r="A51" s="38" t="s">
        <v>363</v>
      </c>
      <c r="B51" s="38" t="s">
        <v>364</v>
      </c>
      <c r="C51" s="63">
        <v>1785</v>
      </c>
      <c r="D51" s="64" t="s">
        <v>718</v>
      </c>
      <c r="E51" t="s">
        <v>2939</v>
      </c>
      <c r="F51" s="301">
        <v>473695.62</v>
      </c>
      <c r="G51" s="301">
        <v>0</v>
      </c>
      <c r="H51" s="301">
        <v>83495.460000000006</v>
      </c>
      <c r="I51">
        <v>2566497.56</v>
      </c>
      <c r="J51">
        <v>130212.12</v>
      </c>
      <c r="K51" s="301">
        <v>0</v>
      </c>
      <c r="N51" s="301">
        <v>274.38</v>
      </c>
      <c r="O51">
        <v>88630</v>
      </c>
      <c r="Q51">
        <v>2543646.48</v>
      </c>
      <c r="R51">
        <v>667821.93000000005</v>
      </c>
      <c r="S51" s="301">
        <v>18577.36</v>
      </c>
      <c r="Y51">
        <v>9490</v>
      </c>
      <c r="AB51">
        <v>35574.43</v>
      </c>
      <c r="AC51">
        <v>18273.86</v>
      </c>
      <c r="AF51">
        <v>1711.1</v>
      </c>
      <c r="AG51" s="72">
        <f t="shared" si="1"/>
        <v>557191.07999999996</v>
      </c>
      <c r="AH51" s="50">
        <f t="shared" si="2"/>
        <v>274.38</v>
      </c>
      <c r="AI51" s="51">
        <f t="shared" si="3"/>
        <v>556916.69999999995</v>
      </c>
      <c r="AJ51" s="48">
        <f t="shared" si="4"/>
        <v>18577.36</v>
      </c>
      <c r="AK51" s="47">
        <f t="shared" si="5"/>
        <v>65049.39</v>
      </c>
      <c r="AL51" s="56">
        <f t="shared" si="6"/>
        <v>-46472.03</v>
      </c>
    </row>
    <row r="52" spans="1:38" ht="14.4" thickBot="1" x14ac:dyDescent="0.3">
      <c r="A52" s="38" t="s">
        <v>355</v>
      </c>
      <c r="B52" s="38" t="s">
        <v>368</v>
      </c>
      <c r="C52" s="63">
        <v>1114</v>
      </c>
      <c r="D52" s="64" t="s">
        <v>719</v>
      </c>
      <c r="E52" t="s">
        <v>2856</v>
      </c>
      <c r="F52" s="301">
        <v>480452.98</v>
      </c>
      <c r="G52" s="301">
        <v>41723</v>
      </c>
      <c r="H52" s="301">
        <v>21158.34</v>
      </c>
      <c r="I52">
        <v>630084.02</v>
      </c>
      <c r="J52">
        <v>118949.78</v>
      </c>
      <c r="K52" s="301">
        <v>12500</v>
      </c>
      <c r="N52" s="301">
        <v>2510.9899999999998</v>
      </c>
      <c r="Q52">
        <v>-776367.8</v>
      </c>
      <c r="R52">
        <v>2139773.89</v>
      </c>
      <c r="S52" s="301">
        <v>26410.99</v>
      </c>
      <c r="W52" s="301">
        <v>70841</v>
      </c>
      <c r="Y52">
        <v>70841</v>
      </c>
      <c r="AB52">
        <v>55585.47</v>
      </c>
      <c r="AC52">
        <v>37729.629999999997</v>
      </c>
      <c r="AF52">
        <v>1503</v>
      </c>
      <c r="AG52" s="72">
        <f t="shared" si="1"/>
        <v>543334.31999999995</v>
      </c>
      <c r="AH52" s="50">
        <f t="shared" si="2"/>
        <v>15010.99</v>
      </c>
      <c r="AI52" s="51">
        <f t="shared" si="3"/>
        <v>528323.32999999996</v>
      </c>
      <c r="AJ52" s="48">
        <f t="shared" si="4"/>
        <v>97251.99</v>
      </c>
      <c r="AK52" s="47">
        <f t="shared" si="5"/>
        <v>165659.1</v>
      </c>
      <c r="AL52" s="56">
        <f t="shared" si="6"/>
        <v>-68407.11</v>
      </c>
    </row>
    <row r="53" spans="1:38" ht="14.4" thickBot="1" x14ac:dyDescent="0.3">
      <c r="A53" s="38" t="s">
        <v>355</v>
      </c>
      <c r="B53" s="38" t="s">
        <v>368</v>
      </c>
      <c r="C53" s="63">
        <v>595</v>
      </c>
      <c r="D53" s="64" t="s">
        <v>720</v>
      </c>
      <c r="E53" t="s">
        <v>2857</v>
      </c>
      <c r="F53" s="301">
        <v>469044.84</v>
      </c>
      <c r="G53" s="301">
        <v>75108</v>
      </c>
      <c r="H53" s="301">
        <v>11342</v>
      </c>
      <c r="I53">
        <v>338029.48</v>
      </c>
      <c r="J53">
        <v>36267.68</v>
      </c>
      <c r="K53" s="301">
        <v>6800</v>
      </c>
      <c r="N53" s="301">
        <v>972</v>
      </c>
      <c r="Q53">
        <v>672515</v>
      </c>
      <c r="R53">
        <v>293207.49</v>
      </c>
      <c r="S53" s="301">
        <v>16015.31</v>
      </c>
      <c r="W53" s="301">
        <v>48342</v>
      </c>
      <c r="Y53">
        <v>48342</v>
      </c>
      <c r="AB53">
        <v>38242.51</v>
      </c>
      <c r="AC53">
        <v>14262.3</v>
      </c>
      <c r="AF53">
        <v>1868</v>
      </c>
      <c r="AG53" s="72">
        <f t="shared" si="1"/>
        <v>555494.84000000008</v>
      </c>
      <c r="AH53" s="50">
        <f t="shared" si="2"/>
        <v>7772</v>
      </c>
      <c r="AI53" s="51">
        <f t="shared" si="3"/>
        <v>547722.84000000008</v>
      </c>
      <c r="AJ53" s="48">
        <f t="shared" si="4"/>
        <v>64357.31</v>
      </c>
      <c r="AK53" s="47">
        <f t="shared" si="5"/>
        <v>102714.81000000001</v>
      </c>
      <c r="AL53" s="56">
        <f t="shared" si="6"/>
        <v>-38357.500000000015</v>
      </c>
    </row>
    <row r="54" spans="1:38" ht="14.4" thickBot="1" x14ac:dyDescent="0.3">
      <c r="A54" s="38" t="s">
        <v>355</v>
      </c>
      <c r="B54" s="38" t="s">
        <v>368</v>
      </c>
      <c r="C54" s="63">
        <v>1925</v>
      </c>
      <c r="D54" s="64" t="s">
        <v>721</v>
      </c>
      <c r="E54" t="s">
        <v>2858</v>
      </c>
      <c r="F54" s="301">
        <v>263489.21999999997</v>
      </c>
      <c r="G54" s="301">
        <v>73775</v>
      </c>
      <c r="H54" s="301">
        <v>40443.519999999997</v>
      </c>
      <c r="I54">
        <v>5835407.3099999996</v>
      </c>
      <c r="J54">
        <v>112737.75</v>
      </c>
      <c r="K54" s="301">
        <v>12162</v>
      </c>
      <c r="N54" s="301">
        <v>8897.4500000000007</v>
      </c>
      <c r="Q54">
        <v>4466394.12</v>
      </c>
      <c r="R54">
        <v>1946315.03</v>
      </c>
      <c r="S54" s="301">
        <v>48663.71</v>
      </c>
      <c r="W54" s="301">
        <v>105434</v>
      </c>
      <c r="Y54">
        <v>138104</v>
      </c>
      <c r="AB54">
        <v>68430.960000000006</v>
      </c>
      <c r="AC54">
        <v>35651.25</v>
      </c>
      <c r="AF54">
        <v>2795</v>
      </c>
      <c r="AG54" s="72">
        <f t="shared" si="1"/>
        <v>377707.74</v>
      </c>
      <c r="AH54" s="50">
        <f t="shared" si="2"/>
        <v>21059.45</v>
      </c>
      <c r="AI54" s="51">
        <f t="shared" si="3"/>
        <v>356648.29</v>
      </c>
      <c r="AJ54" s="48">
        <f t="shared" si="4"/>
        <v>154097.71</v>
      </c>
      <c r="AK54" s="47">
        <f t="shared" si="5"/>
        <v>244981.21000000002</v>
      </c>
      <c r="AL54" s="56">
        <f t="shared" si="6"/>
        <v>-90883.500000000029</v>
      </c>
    </row>
    <row r="55" spans="1:38" ht="14.4" thickBot="1" x14ac:dyDescent="0.3">
      <c r="A55" s="38" t="s">
        <v>355</v>
      </c>
      <c r="B55" s="38" t="s">
        <v>368</v>
      </c>
      <c r="C55" s="63">
        <v>3610</v>
      </c>
      <c r="D55" s="64" t="s">
        <v>722</v>
      </c>
      <c r="E55" t="s">
        <v>2859</v>
      </c>
      <c r="F55" s="301">
        <v>714813.53</v>
      </c>
      <c r="G55" s="301">
        <v>78832.5</v>
      </c>
      <c r="H55" s="301">
        <v>85521.79</v>
      </c>
      <c r="I55">
        <v>739950.93</v>
      </c>
      <c r="J55">
        <v>245788.18</v>
      </c>
      <c r="K55" s="301">
        <v>17950</v>
      </c>
      <c r="N55" s="301">
        <v>6227</v>
      </c>
      <c r="Q55">
        <v>-299734.24</v>
      </c>
      <c r="R55">
        <v>2217512.62</v>
      </c>
      <c r="S55" s="301">
        <v>70656</v>
      </c>
      <c r="W55" s="301">
        <v>168463</v>
      </c>
      <c r="Y55">
        <v>168463</v>
      </c>
      <c r="AB55">
        <v>90011.16</v>
      </c>
      <c r="AC55">
        <v>31897.4</v>
      </c>
      <c r="AG55" s="72">
        <f t="shared" si="1"/>
        <v>879167.82000000007</v>
      </c>
      <c r="AH55" s="50">
        <f t="shared" si="2"/>
        <v>24177</v>
      </c>
      <c r="AI55" s="51">
        <f t="shared" si="3"/>
        <v>854990.82000000007</v>
      </c>
      <c r="AJ55" s="48">
        <f t="shared" si="4"/>
        <v>239119</v>
      </c>
      <c r="AK55" s="47">
        <f t="shared" si="5"/>
        <v>290371.56</v>
      </c>
      <c r="AL55" s="56">
        <f t="shared" si="6"/>
        <v>-51252.56</v>
      </c>
    </row>
    <row r="56" spans="1:38" ht="14.4" thickBot="1" x14ac:dyDescent="0.3">
      <c r="A56" s="38" t="s">
        <v>355</v>
      </c>
      <c r="B56" s="38" t="s">
        <v>368</v>
      </c>
      <c r="C56" s="63">
        <v>4226</v>
      </c>
      <c r="D56" s="64" t="s">
        <v>723</v>
      </c>
      <c r="E56" t="s">
        <v>2860</v>
      </c>
      <c r="F56" s="301">
        <v>546840.18999999994</v>
      </c>
      <c r="G56" s="301">
        <v>6391</v>
      </c>
      <c r="H56" s="301">
        <v>47211.4</v>
      </c>
      <c r="I56">
        <v>543732.38</v>
      </c>
      <c r="J56">
        <v>75542.880000000005</v>
      </c>
      <c r="K56" s="301">
        <v>13200</v>
      </c>
      <c r="N56" s="301">
        <v>6441</v>
      </c>
      <c r="Q56">
        <v>-578833.22</v>
      </c>
      <c r="R56">
        <v>1921030.3</v>
      </c>
      <c r="S56" s="301">
        <v>38761.089999999997</v>
      </c>
      <c r="W56" s="301">
        <v>144036</v>
      </c>
      <c r="Y56">
        <v>156036</v>
      </c>
      <c r="AB56">
        <v>77896.649999999994</v>
      </c>
      <c r="AC56">
        <v>37157.33</v>
      </c>
      <c r="AF56">
        <v>236</v>
      </c>
      <c r="AG56" s="72">
        <f t="shared" si="1"/>
        <v>600442.59</v>
      </c>
      <c r="AH56" s="50">
        <f t="shared" si="2"/>
        <v>19641</v>
      </c>
      <c r="AI56" s="51">
        <f t="shared" si="3"/>
        <v>580801.59</v>
      </c>
      <c r="AJ56" s="48">
        <f t="shared" si="4"/>
        <v>182797.09</v>
      </c>
      <c r="AK56" s="47">
        <f t="shared" si="5"/>
        <v>271325.98</v>
      </c>
      <c r="AL56" s="56">
        <f t="shared" si="6"/>
        <v>-88528.889999999985</v>
      </c>
    </row>
    <row r="57" spans="1:38" ht="14.4" thickBot="1" x14ac:dyDescent="0.3">
      <c r="A57" s="38" t="s">
        <v>355</v>
      </c>
      <c r="B57" s="38" t="s">
        <v>368</v>
      </c>
      <c r="C57" s="63">
        <v>2265</v>
      </c>
      <c r="D57" s="64" t="s">
        <v>724</v>
      </c>
      <c r="E57" t="s">
        <v>2861</v>
      </c>
      <c r="F57" s="301">
        <v>300155.46000000002</v>
      </c>
      <c r="G57" s="301">
        <v>4666</v>
      </c>
      <c r="H57" s="301">
        <v>40432.550000000003</v>
      </c>
      <c r="I57">
        <v>551635.34</v>
      </c>
      <c r="J57">
        <v>89463.58</v>
      </c>
      <c r="K57" s="301">
        <v>10680</v>
      </c>
      <c r="N57" s="301">
        <v>1218</v>
      </c>
      <c r="Q57">
        <v>-803164.5</v>
      </c>
      <c r="R57">
        <v>1915444.77</v>
      </c>
      <c r="S57" s="301">
        <v>35257.97</v>
      </c>
      <c r="W57" s="301">
        <v>110995.5</v>
      </c>
      <c r="Y57">
        <v>160440.5</v>
      </c>
      <c r="Z57">
        <v>160</v>
      </c>
      <c r="AA57">
        <v>300</v>
      </c>
      <c r="AB57">
        <v>77214.53</v>
      </c>
      <c r="AC57">
        <v>19811.78</v>
      </c>
      <c r="AF57">
        <v>4472</v>
      </c>
      <c r="AG57" s="72">
        <f t="shared" si="1"/>
        <v>345254.01</v>
      </c>
      <c r="AH57" s="50">
        <f t="shared" si="2"/>
        <v>11898</v>
      </c>
      <c r="AI57" s="51">
        <f t="shared" si="3"/>
        <v>333356.01</v>
      </c>
      <c r="AJ57" s="48">
        <f t="shared" si="4"/>
        <v>146253.47</v>
      </c>
      <c r="AK57" s="47">
        <f t="shared" si="5"/>
        <v>262398.81</v>
      </c>
      <c r="AL57" s="56">
        <f t="shared" si="6"/>
        <v>-116145.34</v>
      </c>
    </row>
    <row r="58" spans="1:38" ht="14.4" thickBot="1" x14ac:dyDescent="0.3">
      <c r="A58" s="38" t="s">
        <v>355</v>
      </c>
      <c r="B58" s="38" t="s">
        <v>368</v>
      </c>
      <c r="C58" s="63">
        <v>1848</v>
      </c>
      <c r="D58" s="64" t="s">
        <v>725</v>
      </c>
      <c r="E58" t="s">
        <v>2862</v>
      </c>
      <c r="F58" s="301">
        <v>280938.23999999999</v>
      </c>
      <c r="G58" s="301">
        <v>54988</v>
      </c>
      <c r="H58" s="301">
        <v>20774.98</v>
      </c>
      <c r="I58">
        <v>502858.58</v>
      </c>
      <c r="J58">
        <v>61811.3</v>
      </c>
      <c r="K58" s="301">
        <v>5304</v>
      </c>
      <c r="N58" s="301">
        <v>1884</v>
      </c>
      <c r="Q58">
        <v>-643187.91</v>
      </c>
      <c r="R58">
        <v>1650781.62</v>
      </c>
      <c r="S58" s="301">
        <v>30144.05</v>
      </c>
      <c r="W58" s="301">
        <v>40078.5</v>
      </c>
      <c r="Y58">
        <v>65944.5</v>
      </c>
      <c r="AB58">
        <v>58289.14</v>
      </c>
      <c r="AC58">
        <v>17896.52</v>
      </c>
      <c r="AF58">
        <v>473</v>
      </c>
      <c r="AG58" s="72">
        <f t="shared" si="1"/>
        <v>356701.22</v>
      </c>
      <c r="AH58" s="50">
        <f t="shared" si="2"/>
        <v>7188</v>
      </c>
      <c r="AI58" s="51">
        <f t="shared" si="3"/>
        <v>349513.22</v>
      </c>
      <c r="AJ58" s="48">
        <f t="shared" si="4"/>
        <v>70222.55</v>
      </c>
      <c r="AK58" s="47">
        <f t="shared" si="5"/>
        <v>142603.16</v>
      </c>
      <c r="AL58" s="56">
        <f t="shared" si="6"/>
        <v>-72380.61</v>
      </c>
    </row>
    <row r="59" spans="1:38" ht="14.4" thickBot="1" x14ac:dyDescent="0.3">
      <c r="A59" s="38" t="s">
        <v>355</v>
      </c>
      <c r="B59" s="38" t="s">
        <v>368</v>
      </c>
      <c r="C59" s="63">
        <v>1945</v>
      </c>
      <c r="D59" s="64" t="s">
        <v>726</v>
      </c>
      <c r="E59" t="s">
        <v>2863</v>
      </c>
      <c r="F59" s="301">
        <v>432753.34</v>
      </c>
      <c r="G59" s="301">
        <v>32435</v>
      </c>
      <c r="H59" s="301">
        <v>50969.26</v>
      </c>
      <c r="I59">
        <v>675699.64</v>
      </c>
      <c r="J59">
        <v>99601.14</v>
      </c>
      <c r="K59" s="301">
        <v>8155</v>
      </c>
      <c r="N59" s="301">
        <v>1456</v>
      </c>
      <c r="Q59">
        <v>-670490.56999999995</v>
      </c>
      <c r="R59">
        <v>2032099.69</v>
      </c>
      <c r="S59" s="301">
        <v>35590.36</v>
      </c>
      <c r="W59" s="301">
        <v>40960.5</v>
      </c>
      <c r="Y59">
        <v>53260.5</v>
      </c>
      <c r="AB59">
        <v>49588.23</v>
      </c>
      <c r="AC59">
        <v>34981.93</v>
      </c>
      <c r="AF59">
        <v>1286.3</v>
      </c>
      <c r="AG59" s="72">
        <f t="shared" si="1"/>
        <v>516157.60000000003</v>
      </c>
      <c r="AH59" s="50">
        <f t="shared" si="2"/>
        <v>9611</v>
      </c>
      <c r="AI59" s="51">
        <f t="shared" si="3"/>
        <v>506546.60000000003</v>
      </c>
      <c r="AJ59" s="48">
        <f t="shared" si="4"/>
        <v>76550.86</v>
      </c>
      <c r="AK59" s="47">
        <f t="shared" si="5"/>
        <v>139116.96</v>
      </c>
      <c r="AL59" s="56">
        <f t="shared" si="6"/>
        <v>-62566.099999999991</v>
      </c>
    </row>
    <row r="60" spans="1:38" ht="14.4" thickBot="1" x14ac:dyDescent="0.3">
      <c r="A60" s="38" t="s">
        <v>355</v>
      </c>
      <c r="B60" s="38" t="s">
        <v>368</v>
      </c>
      <c r="C60" s="63">
        <v>4776</v>
      </c>
      <c r="D60" s="64" t="s">
        <v>727</v>
      </c>
      <c r="E60" t="s">
        <v>2864</v>
      </c>
      <c r="F60" s="301">
        <v>208893.5</v>
      </c>
      <c r="G60" s="301">
        <v>132660</v>
      </c>
      <c r="H60" s="301">
        <v>63300</v>
      </c>
      <c r="I60">
        <v>1335658.8999999999</v>
      </c>
      <c r="J60">
        <v>172244.41</v>
      </c>
      <c r="K60" s="301">
        <v>33800</v>
      </c>
      <c r="N60" s="301">
        <v>7383</v>
      </c>
      <c r="Q60">
        <v>918987.67</v>
      </c>
      <c r="R60">
        <v>1174038.5</v>
      </c>
      <c r="S60" s="301">
        <v>107513.2</v>
      </c>
      <c r="W60" s="301">
        <v>174909</v>
      </c>
      <c r="Y60">
        <v>207579</v>
      </c>
      <c r="Z60">
        <v>3500</v>
      </c>
      <c r="AA60">
        <v>500</v>
      </c>
      <c r="AB60">
        <v>112282.91</v>
      </c>
      <c r="AC60">
        <v>30823.62</v>
      </c>
      <c r="AF60">
        <v>6004</v>
      </c>
      <c r="AG60" s="72">
        <f t="shared" si="1"/>
        <v>404853.5</v>
      </c>
      <c r="AH60" s="50">
        <f t="shared" si="2"/>
        <v>41183</v>
      </c>
      <c r="AI60" s="51">
        <f t="shared" si="3"/>
        <v>363670.5</v>
      </c>
      <c r="AJ60" s="48">
        <f t="shared" si="4"/>
        <v>282422.2</v>
      </c>
      <c r="AK60" s="47">
        <f t="shared" si="5"/>
        <v>360689.53</v>
      </c>
      <c r="AL60" s="56">
        <f t="shared" si="6"/>
        <v>-78267.330000000016</v>
      </c>
    </row>
    <row r="61" spans="1:38" ht="14.4" thickBot="1" x14ac:dyDescent="0.3">
      <c r="A61" s="38" t="s">
        <v>355</v>
      </c>
      <c r="B61" s="38" t="s">
        <v>368</v>
      </c>
      <c r="C61" s="63">
        <v>5154</v>
      </c>
      <c r="D61" s="64" t="s">
        <v>728</v>
      </c>
      <c r="E61" t="s">
        <v>2865</v>
      </c>
      <c r="F61" s="301">
        <v>809322.32</v>
      </c>
      <c r="G61" s="301">
        <v>393889.7</v>
      </c>
      <c r="H61" s="301">
        <v>91774.78</v>
      </c>
      <c r="I61">
        <v>680822</v>
      </c>
      <c r="J61">
        <v>380738.06</v>
      </c>
      <c r="K61" s="301">
        <v>14400</v>
      </c>
      <c r="N61" s="301">
        <v>7893</v>
      </c>
      <c r="Q61">
        <v>-1301265.95</v>
      </c>
      <c r="R61">
        <v>3795531.45</v>
      </c>
      <c r="S61" s="301">
        <v>117331.56</v>
      </c>
      <c r="W61" s="301">
        <v>184277.5</v>
      </c>
      <c r="Y61">
        <v>233089.5</v>
      </c>
      <c r="AB61">
        <v>124049.23</v>
      </c>
      <c r="AC61">
        <v>66604.55</v>
      </c>
      <c r="AF61">
        <v>2258</v>
      </c>
      <c r="AG61" s="72">
        <f t="shared" si="1"/>
        <v>1294986.8</v>
      </c>
      <c r="AH61" s="50">
        <f t="shared" si="2"/>
        <v>22293</v>
      </c>
      <c r="AI61" s="51">
        <f t="shared" si="3"/>
        <v>1272693.8</v>
      </c>
      <c r="AJ61" s="48">
        <f t="shared" si="4"/>
        <v>301609.06</v>
      </c>
      <c r="AK61" s="47">
        <f t="shared" si="5"/>
        <v>426001.27999999997</v>
      </c>
      <c r="AL61" s="56">
        <f t="shared" si="6"/>
        <v>-124392.21999999997</v>
      </c>
    </row>
    <row r="62" spans="1:38" ht="14.4" thickBot="1" x14ac:dyDescent="0.3">
      <c r="A62" s="38" t="s">
        <v>355</v>
      </c>
      <c r="B62" s="38" t="s">
        <v>368</v>
      </c>
      <c r="C62" s="63">
        <v>3300</v>
      </c>
      <c r="D62" s="64" t="s">
        <v>729</v>
      </c>
      <c r="E62" t="s">
        <v>2866</v>
      </c>
      <c r="F62" s="301">
        <v>236691.8</v>
      </c>
      <c r="G62" s="301">
        <v>123851</v>
      </c>
      <c r="H62" s="301">
        <v>37801</v>
      </c>
      <c r="I62">
        <v>356697.3</v>
      </c>
      <c r="J62">
        <v>215238.6</v>
      </c>
      <c r="K62" s="301">
        <v>14100</v>
      </c>
      <c r="N62" s="301">
        <v>4537</v>
      </c>
      <c r="Q62">
        <v>-546930.31999999995</v>
      </c>
      <c r="R62">
        <v>1606269.64</v>
      </c>
      <c r="S62" s="301">
        <v>63114.46</v>
      </c>
      <c r="W62" s="301">
        <v>112857.5</v>
      </c>
      <c r="Y62">
        <v>120057.5</v>
      </c>
      <c r="AB62">
        <v>108005.33</v>
      </c>
      <c r="AC62">
        <v>31026.75</v>
      </c>
      <c r="AG62" s="72">
        <f t="shared" si="1"/>
        <v>398343.8</v>
      </c>
      <c r="AH62" s="50">
        <f t="shared" si="2"/>
        <v>18637</v>
      </c>
      <c r="AI62" s="51">
        <f t="shared" si="3"/>
        <v>379706.8</v>
      </c>
      <c r="AJ62" s="48">
        <f t="shared" si="4"/>
        <v>175971.96</v>
      </c>
      <c r="AK62" s="47">
        <f t="shared" si="5"/>
        <v>259089.58000000002</v>
      </c>
      <c r="AL62" s="56">
        <f t="shared" si="6"/>
        <v>-83117.620000000024</v>
      </c>
    </row>
    <row r="63" spans="1:38" ht="14.4" thickBot="1" x14ac:dyDescent="0.3">
      <c r="A63" s="38" t="s">
        <v>355</v>
      </c>
      <c r="B63" s="38" t="s">
        <v>368</v>
      </c>
      <c r="C63" s="63">
        <v>2046</v>
      </c>
      <c r="D63" s="64" t="s">
        <v>730</v>
      </c>
      <c r="E63" t="s">
        <v>2867</v>
      </c>
      <c r="F63" s="301">
        <v>192426.88</v>
      </c>
      <c r="G63" s="301">
        <v>117406</v>
      </c>
      <c r="H63" s="301">
        <v>24257.78</v>
      </c>
      <c r="I63">
        <v>446909.57</v>
      </c>
      <c r="J63">
        <v>180767.93</v>
      </c>
      <c r="K63" s="301">
        <v>12000</v>
      </c>
      <c r="N63" s="301">
        <v>11159.71</v>
      </c>
      <c r="Q63">
        <v>-1629671.85</v>
      </c>
      <c r="R63">
        <v>2640334.33</v>
      </c>
      <c r="S63" s="301">
        <v>65964.350000000006</v>
      </c>
      <c r="W63" s="301">
        <v>99334.5</v>
      </c>
      <c r="Y63">
        <v>99334.5</v>
      </c>
      <c r="AB63">
        <v>93256.12</v>
      </c>
      <c r="AC63">
        <v>21526.05</v>
      </c>
      <c r="AF63">
        <v>4074</v>
      </c>
      <c r="AG63" s="72">
        <f t="shared" si="1"/>
        <v>334090.66000000003</v>
      </c>
      <c r="AH63" s="50">
        <f t="shared" si="2"/>
        <v>23159.71</v>
      </c>
      <c r="AI63" s="51">
        <f t="shared" si="3"/>
        <v>310930.95</v>
      </c>
      <c r="AJ63" s="48">
        <f t="shared" si="4"/>
        <v>165298.85</v>
      </c>
      <c r="AK63" s="47">
        <f t="shared" si="5"/>
        <v>218190.66999999998</v>
      </c>
      <c r="AL63" s="56">
        <f t="shared" si="6"/>
        <v>-52891.819999999978</v>
      </c>
    </row>
    <row r="64" spans="1:38" ht="14.4" thickBot="1" x14ac:dyDescent="0.3">
      <c r="A64" s="38" t="s">
        <v>355</v>
      </c>
      <c r="B64" s="38" t="s">
        <v>368</v>
      </c>
      <c r="C64" s="63">
        <v>1475</v>
      </c>
      <c r="D64" s="64" t="s">
        <v>731</v>
      </c>
      <c r="E64" t="s">
        <v>2929</v>
      </c>
      <c r="F64" s="301">
        <v>347269.05</v>
      </c>
      <c r="G64" s="301">
        <v>65507</v>
      </c>
      <c r="H64" s="301">
        <v>14353.69</v>
      </c>
      <c r="I64">
        <v>1300853</v>
      </c>
      <c r="J64">
        <v>30258.48</v>
      </c>
      <c r="K64" s="301">
        <v>8000</v>
      </c>
      <c r="N64" s="301">
        <v>2288</v>
      </c>
      <c r="Q64">
        <v>-162131.32</v>
      </c>
      <c r="R64">
        <v>2029021.21</v>
      </c>
      <c r="S64" s="301">
        <v>27957.95</v>
      </c>
      <c r="W64" s="301">
        <v>81165</v>
      </c>
      <c r="Y64">
        <v>115095</v>
      </c>
      <c r="AB64">
        <v>51551.31</v>
      </c>
      <c r="AC64">
        <v>39396.42</v>
      </c>
      <c r="AF64">
        <v>1944.5</v>
      </c>
      <c r="AG64" s="72">
        <f t="shared" si="1"/>
        <v>427129.74</v>
      </c>
      <c r="AH64" s="50">
        <f t="shared" si="2"/>
        <v>10288</v>
      </c>
      <c r="AI64" s="51">
        <f t="shared" si="3"/>
        <v>416841.74</v>
      </c>
      <c r="AJ64" s="48">
        <f t="shared" si="4"/>
        <v>109122.95</v>
      </c>
      <c r="AK64" s="47">
        <f t="shared" si="5"/>
        <v>207987.22999999998</v>
      </c>
      <c r="AL64" s="56">
        <f t="shared" si="6"/>
        <v>-98864.279999999984</v>
      </c>
    </row>
    <row r="65" spans="1:38" ht="14.4" thickBot="1" x14ac:dyDescent="0.3">
      <c r="A65" s="38" t="s">
        <v>371</v>
      </c>
      <c r="B65" s="38" t="s">
        <v>372</v>
      </c>
      <c r="C65" s="63">
        <v>1295</v>
      </c>
      <c r="D65" s="64" t="s">
        <v>732</v>
      </c>
      <c r="E65" t="s">
        <v>2868</v>
      </c>
      <c r="F65" s="301">
        <v>730478.29</v>
      </c>
      <c r="G65" s="301">
        <v>0</v>
      </c>
      <c r="H65" s="301">
        <v>35723.980000000003</v>
      </c>
      <c r="I65">
        <v>2134107.4700000002</v>
      </c>
      <c r="J65">
        <v>17028</v>
      </c>
      <c r="K65" s="301">
        <v>15767</v>
      </c>
      <c r="N65" s="301">
        <v>0</v>
      </c>
      <c r="Q65">
        <v>1872854.15</v>
      </c>
      <c r="R65">
        <v>849648.43</v>
      </c>
      <c r="S65" s="301">
        <v>245095.52</v>
      </c>
      <c r="W65" s="301">
        <v>131937</v>
      </c>
      <c r="X65" s="301">
        <v>31500</v>
      </c>
      <c r="Y65">
        <v>133701</v>
      </c>
      <c r="AB65">
        <v>45230.38</v>
      </c>
      <c r="AC65">
        <v>23782.98</v>
      </c>
      <c r="AG65" s="72">
        <f t="shared" si="1"/>
        <v>766202.27</v>
      </c>
      <c r="AH65" s="50">
        <f t="shared" si="2"/>
        <v>15767</v>
      </c>
      <c r="AI65" s="51">
        <f t="shared" si="3"/>
        <v>750435.27</v>
      </c>
      <c r="AJ65" s="48">
        <f t="shared" si="4"/>
        <v>408532.52</v>
      </c>
      <c r="AK65" s="47">
        <f t="shared" si="5"/>
        <v>202714.36000000002</v>
      </c>
      <c r="AL65" s="56">
        <f t="shared" si="6"/>
        <v>205818.16</v>
      </c>
    </row>
    <row r="66" spans="1:38" ht="14.4" thickBot="1" x14ac:dyDescent="0.3">
      <c r="A66" s="38" t="s">
        <v>371</v>
      </c>
      <c r="B66" s="38" t="s">
        <v>372</v>
      </c>
      <c r="C66" s="63">
        <v>1368</v>
      </c>
      <c r="D66" s="64" t="s">
        <v>733</v>
      </c>
      <c r="E66" t="s">
        <v>2869</v>
      </c>
      <c r="F66" s="301">
        <v>797722.77</v>
      </c>
      <c r="G66" s="301">
        <v>0</v>
      </c>
      <c r="H66" s="301">
        <v>12234.96</v>
      </c>
      <c r="I66">
        <v>344101.47</v>
      </c>
      <c r="J66">
        <v>11040.85</v>
      </c>
      <c r="N66" s="301">
        <v>0</v>
      </c>
      <c r="Q66">
        <v>792172.98</v>
      </c>
      <c r="R66">
        <v>236925.61</v>
      </c>
      <c r="S66" s="301">
        <v>233766.91</v>
      </c>
      <c r="W66" s="301">
        <v>238897.6</v>
      </c>
      <c r="X66" s="301">
        <v>31500</v>
      </c>
      <c r="Y66">
        <v>240517.6</v>
      </c>
      <c r="AB66">
        <v>26273.66</v>
      </c>
      <c r="AC66">
        <v>28382.11</v>
      </c>
      <c r="AG66" s="72">
        <f t="shared" si="1"/>
        <v>809957.73</v>
      </c>
      <c r="AH66" s="50">
        <f t="shared" si="2"/>
        <v>0</v>
      </c>
      <c r="AI66" s="51">
        <f t="shared" si="3"/>
        <v>809957.73</v>
      </c>
      <c r="AJ66" s="48">
        <f t="shared" si="4"/>
        <v>504164.51</v>
      </c>
      <c r="AK66" s="47">
        <f t="shared" si="5"/>
        <v>295173.37</v>
      </c>
      <c r="AL66" s="56">
        <f t="shared" si="6"/>
        <v>208991.14</v>
      </c>
    </row>
    <row r="67" spans="1:38" ht="14.4" thickBot="1" x14ac:dyDescent="0.3">
      <c r="A67" s="38" t="s">
        <v>371</v>
      </c>
      <c r="B67" s="38" t="s">
        <v>372</v>
      </c>
      <c r="C67" s="63">
        <v>2588</v>
      </c>
      <c r="D67" s="64" t="s">
        <v>734</v>
      </c>
      <c r="E67" t="s">
        <v>2870</v>
      </c>
      <c r="F67" s="301">
        <v>780015.51</v>
      </c>
      <c r="G67" s="301">
        <v>0</v>
      </c>
      <c r="H67" s="301">
        <v>91237.92</v>
      </c>
      <c r="I67">
        <v>442708.69</v>
      </c>
      <c r="J67">
        <v>12544.85</v>
      </c>
      <c r="K67" s="301">
        <v>14716</v>
      </c>
      <c r="N67" s="301">
        <v>-136</v>
      </c>
      <c r="Q67">
        <v>-837833.62</v>
      </c>
      <c r="R67">
        <v>1982889.72</v>
      </c>
      <c r="S67" s="301">
        <v>262067.20000000001</v>
      </c>
      <c r="W67" s="301">
        <v>265756</v>
      </c>
      <c r="X67" s="301">
        <v>31500</v>
      </c>
      <c r="Y67">
        <v>267512</v>
      </c>
      <c r="AB67">
        <v>80281</v>
      </c>
      <c r="AC67">
        <v>20299.23</v>
      </c>
      <c r="AG67" s="72">
        <f t="shared" si="1"/>
        <v>871253.43</v>
      </c>
      <c r="AH67" s="50">
        <f t="shared" si="2"/>
        <v>14580</v>
      </c>
      <c r="AI67" s="51">
        <f t="shared" si="3"/>
        <v>856673.43</v>
      </c>
      <c r="AJ67" s="48">
        <f t="shared" si="4"/>
        <v>559323.19999999995</v>
      </c>
      <c r="AK67" s="47">
        <f t="shared" si="5"/>
        <v>368092.23</v>
      </c>
      <c r="AL67" s="56">
        <f t="shared" si="6"/>
        <v>191230.96999999997</v>
      </c>
    </row>
    <row r="68" spans="1:38" ht="14.4" thickBot="1" x14ac:dyDescent="0.3">
      <c r="A68" s="38" t="s">
        <v>371</v>
      </c>
      <c r="B68" s="38" t="s">
        <v>372</v>
      </c>
      <c r="C68" s="63">
        <v>1190</v>
      </c>
      <c r="D68" s="64" t="s">
        <v>735</v>
      </c>
      <c r="E68" t="s">
        <v>2926</v>
      </c>
      <c r="F68" s="301">
        <v>557107.43999999994</v>
      </c>
      <c r="G68" s="301">
        <v>0</v>
      </c>
      <c r="H68" s="301">
        <v>16427.7</v>
      </c>
      <c r="I68">
        <v>427937.05</v>
      </c>
      <c r="J68">
        <v>55489.47</v>
      </c>
      <c r="K68" s="301">
        <v>10330</v>
      </c>
      <c r="Q68">
        <v>493586.48</v>
      </c>
      <c r="R68">
        <v>355552.49</v>
      </c>
      <c r="S68" s="301">
        <v>216914.6</v>
      </c>
      <c r="W68" s="301">
        <v>179532.5</v>
      </c>
      <c r="X68" s="301">
        <v>31000</v>
      </c>
      <c r="Y68">
        <v>180532.5</v>
      </c>
      <c r="AB68">
        <v>39447.07</v>
      </c>
      <c r="AC68">
        <v>83823.38</v>
      </c>
      <c r="AG68" s="72">
        <f t="shared" si="1"/>
        <v>573535.1399999999</v>
      </c>
      <c r="AH68" s="50">
        <f t="shared" si="2"/>
        <v>10330</v>
      </c>
      <c r="AI68" s="51">
        <f t="shared" si="3"/>
        <v>563205.1399999999</v>
      </c>
      <c r="AJ68" s="48">
        <f t="shared" si="4"/>
        <v>427447.1</v>
      </c>
      <c r="AK68" s="47">
        <f t="shared" si="5"/>
        <v>303802.95</v>
      </c>
      <c r="AL68" s="56">
        <f t="shared" si="6"/>
        <v>123644.14999999997</v>
      </c>
    </row>
    <row r="69" spans="1:38" ht="14.4" thickBot="1" x14ac:dyDescent="0.3">
      <c r="A69" s="38" t="s">
        <v>371</v>
      </c>
      <c r="B69" s="38" t="s">
        <v>372</v>
      </c>
      <c r="C69" s="63">
        <v>897</v>
      </c>
      <c r="D69" s="64" t="s">
        <v>736</v>
      </c>
      <c r="E69" t="s">
        <v>2871</v>
      </c>
      <c r="F69" s="301">
        <v>586038.23</v>
      </c>
      <c r="G69" s="301">
        <v>0</v>
      </c>
      <c r="H69" s="301">
        <v>50833.3</v>
      </c>
      <c r="I69">
        <v>529330.76</v>
      </c>
      <c r="J69">
        <v>46718.16</v>
      </c>
      <c r="K69" s="301">
        <v>13888</v>
      </c>
      <c r="N69" s="301">
        <v>0</v>
      </c>
      <c r="Q69">
        <v>-1267931.55</v>
      </c>
      <c r="R69">
        <v>2283492.7400000002</v>
      </c>
      <c r="S69" s="301">
        <v>335109.15000000002</v>
      </c>
      <c r="W69" s="301">
        <v>228386</v>
      </c>
      <c r="X69" s="301">
        <v>65500</v>
      </c>
      <c r="Y69">
        <v>300674</v>
      </c>
      <c r="AB69">
        <v>67395.490000000005</v>
      </c>
      <c r="AC69">
        <v>28620.17</v>
      </c>
      <c r="AG69" s="72">
        <f t="shared" ref="AG69:AG130" si="7">SUM(F69:H69)</f>
        <v>636871.53</v>
      </c>
      <c r="AH69" s="50">
        <f t="shared" ref="AH69:AH130" si="8">SUM(K69:N69)</f>
        <v>13888</v>
      </c>
      <c r="AI69" s="51">
        <f t="shared" ref="AI69:AI130" si="9">AG69-AH69</f>
        <v>622983.53</v>
      </c>
      <c r="AJ69" s="48">
        <f t="shared" ref="AJ69:AJ130" si="10">SUM(S69:X69)</f>
        <v>628995.15</v>
      </c>
      <c r="AK69" s="47">
        <f t="shared" ref="AK69:AK130" si="11">SUM(Y69:AF69)</f>
        <v>396689.66</v>
      </c>
      <c r="AL69" s="56">
        <f t="shared" ref="AL69:AL130" si="12">AJ69-AK69</f>
        <v>232305.49000000005</v>
      </c>
    </row>
    <row r="70" spans="1:38" ht="14.4" thickBot="1" x14ac:dyDescent="0.3">
      <c r="A70" s="38" t="s">
        <v>375</v>
      </c>
      <c r="B70" s="38" t="s">
        <v>376</v>
      </c>
      <c r="C70" s="63">
        <v>2172</v>
      </c>
      <c r="D70" s="64" t="s">
        <v>737</v>
      </c>
      <c r="E70" t="s">
        <v>2872</v>
      </c>
      <c r="F70" s="301">
        <v>344258.18</v>
      </c>
      <c r="G70" s="301">
        <v>52931</v>
      </c>
      <c r="H70" s="301">
        <v>13298.39</v>
      </c>
      <c r="I70">
        <v>152204.22</v>
      </c>
      <c r="J70">
        <v>206280.94</v>
      </c>
      <c r="M70" s="301">
        <v>104000</v>
      </c>
      <c r="N70" s="301">
        <v>32.36</v>
      </c>
      <c r="Q70">
        <v>-43525.07</v>
      </c>
      <c r="R70">
        <v>547255.34</v>
      </c>
      <c r="S70" s="301">
        <v>291195.06</v>
      </c>
      <c r="W70" s="301">
        <v>308883</v>
      </c>
      <c r="X70" s="301">
        <v>18840</v>
      </c>
      <c r="Y70">
        <v>311883</v>
      </c>
      <c r="AB70">
        <v>83615.31</v>
      </c>
      <c r="AC70">
        <v>17363.16</v>
      </c>
      <c r="AD70">
        <v>15840</v>
      </c>
      <c r="AF70">
        <v>2856</v>
      </c>
      <c r="AG70" s="72">
        <f t="shared" si="7"/>
        <v>410487.57</v>
      </c>
      <c r="AH70" s="50">
        <f t="shared" si="8"/>
        <v>104032.36</v>
      </c>
      <c r="AI70" s="51">
        <f t="shared" si="9"/>
        <v>306455.21000000002</v>
      </c>
      <c r="AJ70" s="48">
        <f t="shared" si="10"/>
        <v>618918.06000000006</v>
      </c>
      <c r="AK70" s="47">
        <f t="shared" si="11"/>
        <v>431557.47</v>
      </c>
      <c r="AL70" s="56">
        <f t="shared" si="12"/>
        <v>187360.59000000008</v>
      </c>
    </row>
    <row r="71" spans="1:38" ht="14.4" thickBot="1" x14ac:dyDescent="0.3">
      <c r="A71" s="38" t="s">
        <v>375</v>
      </c>
      <c r="B71" s="38" t="s">
        <v>376</v>
      </c>
      <c r="C71" s="63">
        <v>3964</v>
      </c>
      <c r="D71" s="64" t="s">
        <v>738</v>
      </c>
      <c r="E71" t="s">
        <v>2873</v>
      </c>
      <c r="F71" s="301">
        <v>557948.38</v>
      </c>
      <c r="G71" s="301">
        <v>25308</v>
      </c>
      <c r="H71" s="301">
        <v>44021.75</v>
      </c>
      <c r="I71">
        <v>706265.27</v>
      </c>
      <c r="J71">
        <v>301793.12</v>
      </c>
      <c r="K71" s="301">
        <v>170400</v>
      </c>
      <c r="M71" s="301">
        <v>23110</v>
      </c>
      <c r="N71" s="301">
        <v>51.4</v>
      </c>
      <c r="Q71">
        <v>-1628082.51</v>
      </c>
      <c r="R71">
        <v>2767861</v>
      </c>
      <c r="S71" s="301">
        <v>391803.98</v>
      </c>
      <c r="T71" s="301">
        <v>500</v>
      </c>
      <c r="W71" s="301">
        <v>182083</v>
      </c>
      <c r="Y71">
        <v>199788</v>
      </c>
      <c r="Z71">
        <v>160</v>
      </c>
      <c r="AA71">
        <v>584</v>
      </c>
      <c r="AB71">
        <v>57118.720000000001</v>
      </c>
      <c r="AC71">
        <v>17385.669999999998</v>
      </c>
      <c r="AF71">
        <v>205</v>
      </c>
      <c r="AG71" s="72">
        <f t="shared" si="7"/>
        <v>627278.13</v>
      </c>
      <c r="AH71" s="50">
        <f t="shared" si="8"/>
        <v>193561.4</v>
      </c>
      <c r="AI71" s="51">
        <f t="shared" si="9"/>
        <v>433716.73</v>
      </c>
      <c r="AJ71" s="48">
        <f t="shared" si="10"/>
        <v>574386.98</v>
      </c>
      <c r="AK71" s="47">
        <f t="shared" si="11"/>
        <v>275241.39</v>
      </c>
      <c r="AL71" s="56">
        <f t="shared" si="12"/>
        <v>299145.58999999997</v>
      </c>
    </row>
    <row r="72" spans="1:38" ht="14.4" thickBot="1" x14ac:dyDescent="0.3">
      <c r="A72" s="38" t="s">
        <v>375</v>
      </c>
      <c r="B72" s="38" t="s">
        <v>376</v>
      </c>
      <c r="C72" s="63">
        <v>1537</v>
      </c>
      <c r="D72" s="64" t="s">
        <v>739</v>
      </c>
      <c r="E72" t="s">
        <v>2874</v>
      </c>
      <c r="F72" s="301">
        <v>295870.15999999997</v>
      </c>
      <c r="G72" s="301">
        <v>51962</v>
      </c>
      <c r="H72" s="301">
        <v>40570.33</v>
      </c>
      <c r="I72">
        <v>49267.88</v>
      </c>
      <c r="J72">
        <v>61314.37</v>
      </c>
      <c r="K72" s="301">
        <v>0</v>
      </c>
      <c r="N72" s="301">
        <v>75.55</v>
      </c>
      <c r="Q72">
        <v>-89205.78</v>
      </c>
      <c r="R72">
        <v>432862.99</v>
      </c>
      <c r="S72" s="301">
        <v>251427.84</v>
      </c>
      <c r="W72" s="301">
        <v>111300</v>
      </c>
      <c r="X72" s="301">
        <v>21350</v>
      </c>
      <c r="Y72">
        <v>128900</v>
      </c>
      <c r="AB72">
        <v>42609.34</v>
      </c>
      <c r="AC72">
        <v>12083.02</v>
      </c>
      <c r="AD72">
        <v>20350</v>
      </c>
      <c r="AG72" s="72">
        <f t="shared" si="7"/>
        <v>388402.49</v>
      </c>
      <c r="AH72" s="50">
        <f t="shared" si="8"/>
        <v>75.55</v>
      </c>
      <c r="AI72" s="51">
        <f t="shared" si="9"/>
        <v>388326.94</v>
      </c>
      <c r="AJ72" s="48">
        <f t="shared" si="10"/>
        <v>384077.83999999997</v>
      </c>
      <c r="AK72" s="47">
        <f t="shared" si="11"/>
        <v>203942.36</v>
      </c>
      <c r="AL72" s="56">
        <f t="shared" si="12"/>
        <v>180135.47999999998</v>
      </c>
    </row>
    <row r="73" spans="1:38" ht="14.4" thickBot="1" x14ac:dyDescent="0.3">
      <c r="A73" s="38" t="s">
        <v>375</v>
      </c>
      <c r="B73" s="38" t="s">
        <v>376</v>
      </c>
      <c r="C73" s="63">
        <v>1440</v>
      </c>
      <c r="D73" s="64" t="s">
        <v>740</v>
      </c>
      <c r="E73" t="s">
        <v>2875</v>
      </c>
      <c r="F73" s="301">
        <v>182427.39</v>
      </c>
      <c r="G73" s="301">
        <v>17062</v>
      </c>
      <c r="H73" s="301">
        <v>31305.5</v>
      </c>
      <c r="I73">
        <v>302755.21000000002</v>
      </c>
      <c r="J73">
        <v>72124.47</v>
      </c>
      <c r="K73" s="301">
        <v>16500</v>
      </c>
      <c r="N73" s="301">
        <v>32.340000000000003</v>
      </c>
      <c r="Q73">
        <v>-432916.41</v>
      </c>
      <c r="R73">
        <v>923490.75</v>
      </c>
      <c r="S73" s="301">
        <v>217104.53</v>
      </c>
      <c r="W73" s="301">
        <v>229066</v>
      </c>
      <c r="X73" s="301">
        <v>25560</v>
      </c>
      <c r="Y73">
        <v>231066</v>
      </c>
      <c r="AB73">
        <v>73509.039999999994</v>
      </c>
      <c r="AC73">
        <v>15984.11</v>
      </c>
      <c r="AD73">
        <v>23560</v>
      </c>
      <c r="AF73">
        <v>80</v>
      </c>
      <c r="AG73" s="72">
        <f t="shared" si="7"/>
        <v>230794.89</v>
      </c>
      <c r="AH73" s="50">
        <f t="shared" si="8"/>
        <v>16532.34</v>
      </c>
      <c r="AI73" s="51">
        <f t="shared" si="9"/>
        <v>214262.55000000002</v>
      </c>
      <c r="AJ73" s="48">
        <f t="shared" si="10"/>
        <v>471730.53</v>
      </c>
      <c r="AK73" s="47">
        <f t="shared" si="11"/>
        <v>344199.14999999997</v>
      </c>
      <c r="AL73" s="56">
        <f t="shared" si="12"/>
        <v>127531.38000000006</v>
      </c>
    </row>
    <row r="74" spans="1:38" ht="14.4" thickBot="1" x14ac:dyDescent="0.3">
      <c r="A74" s="38" t="s">
        <v>375</v>
      </c>
      <c r="B74" s="38" t="s">
        <v>376</v>
      </c>
      <c r="C74" s="63">
        <v>1880</v>
      </c>
      <c r="D74" s="64" t="s">
        <v>741</v>
      </c>
      <c r="E74" t="s">
        <v>2876</v>
      </c>
      <c r="F74" s="301">
        <v>46595.74</v>
      </c>
      <c r="G74" s="301">
        <v>10810</v>
      </c>
      <c r="H74" s="301">
        <v>21490.48</v>
      </c>
      <c r="I74">
        <v>78683.740000000005</v>
      </c>
      <c r="J74">
        <v>103823.1</v>
      </c>
      <c r="K74" s="301">
        <v>0</v>
      </c>
      <c r="M74" s="301">
        <v>21000</v>
      </c>
      <c r="N74" s="301">
        <v>10793.36</v>
      </c>
      <c r="Q74">
        <v>-364996.62</v>
      </c>
      <c r="R74">
        <v>606181.84</v>
      </c>
      <c r="S74" s="301">
        <v>20027.189999999999</v>
      </c>
      <c r="W74" s="301">
        <v>116518.5</v>
      </c>
      <c r="Y74">
        <v>116518.5</v>
      </c>
      <c r="AB74">
        <v>27882.51</v>
      </c>
      <c r="AC74">
        <v>5992.2</v>
      </c>
      <c r="AF74">
        <v>1153</v>
      </c>
      <c r="AG74" s="72">
        <f t="shared" si="7"/>
        <v>78896.22</v>
      </c>
      <c r="AH74" s="50">
        <f t="shared" si="8"/>
        <v>31793.360000000001</v>
      </c>
      <c r="AI74" s="51">
        <f t="shared" si="9"/>
        <v>47102.86</v>
      </c>
      <c r="AJ74" s="48">
        <f t="shared" si="10"/>
        <v>136545.69</v>
      </c>
      <c r="AK74" s="47">
        <f t="shared" si="11"/>
        <v>151546.21000000002</v>
      </c>
      <c r="AL74" s="56">
        <f t="shared" si="12"/>
        <v>-15000.520000000019</v>
      </c>
    </row>
    <row r="75" spans="1:38" ht="14.4" thickBot="1" x14ac:dyDescent="0.3">
      <c r="A75" s="38" t="s">
        <v>375</v>
      </c>
      <c r="B75" s="38" t="s">
        <v>376</v>
      </c>
      <c r="C75" s="63">
        <v>2455</v>
      </c>
      <c r="D75" s="64" t="s">
        <v>742</v>
      </c>
      <c r="E75" t="s">
        <v>2877</v>
      </c>
      <c r="F75" s="301">
        <v>717827.8</v>
      </c>
      <c r="G75" s="301">
        <v>78611</v>
      </c>
      <c r="H75" s="301">
        <v>48437.34</v>
      </c>
      <c r="I75">
        <v>260027.82</v>
      </c>
      <c r="J75">
        <v>280441.78999999998</v>
      </c>
      <c r="K75" s="301">
        <v>0</v>
      </c>
      <c r="M75" s="301">
        <v>192000</v>
      </c>
      <c r="N75" s="301">
        <v>17669.27</v>
      </c>
      <c r="Q75">
        <v>-928754.44</v>
      </c>
      <c r="R75">
        <v>1832865.74</v>
      </c>
      <c r="S75" s="301">
        <v>359308.34</v>
      </c>
      <c r="W75" s="301">
        <v>316072</v>
      </c>
      <c r="X75" s="301">
        <v>26570</v>
      </c>
      <c r="Y75">
        <v>319072</v>
      </c>
      <c r="AB75">
        <v>65951.92</v>
      </c>
      <c r="AC75">
        <v>23260.71</v>
      </c>
      <c r="AD75">
        <v>23570</v>
      </c>
      <c r="AG75" s="72">
        <f t="shared" si="7"/>
        <v>844876.14</v>
      </c>
      <c r="AH75" s="50">
        <f t="shared" si="8"/>
        <v>209669.27</v>
      </c>
      <c r="AI75" s="51">
        <f t="shared" si="9"/>
        <v>635206.87</v>
      </c>
      <c r="AJ75" s="48">
        <f t="shared" si="10"/>
        <v>701950.34000000008</v>
      </c>
      <c r="AK75" s="47">
        <f t="shared" si="11"/>
        <v>431854.63</v>
      </c>
      <c r="AL75" s="56">
        <f t="shared" si="12"/>
        <v>270095.71000000008</v>
      </c>
    </row>
    <row r="76" spans="1:38" ht="14.4" thickBot="1" x14ac:dyDescent="0.3">
      <c r="A76" s="38" t="s">
        <v>379</v>
      </c>
      <c r="B76" s="38" t="s">
        <v>380</v>
      </c>
      <c r="C76" s="63">
        <v>1765</v>
      </c>
      <c r="D76" s="64" t="s">
        <v>743</v>
      </c>
      <c r="E76" t="s">
        <v>2878</v>
      </c>
      <c r="F76" s="301">
        <v>590361.80000000005</v>
      </c>
      <c r="G76" s="301">
        <v>0</v>
      </c>
      <c r="H76" s="301">
        <v>56006.38</v>
      </c>
      <c r="I76">
        <v>658984.36</v>
      </c>
      <c r="J76">
        <v>42800.27</v>
      </c>
      <c r="M76" s="301">
        <v>112100</v>
      </c>
      <c r="N76" s="301">
        <v>0</v>
      </c>
      <c r="P76">
        <v>-639100.29</v>
      </c>
      <c r="R76">
        <v>1701541.88</v>
      </c>
      <c r="S76" s="301">
        <v>227339.88</v>
      </c>
      <c r="T76" s="301">
        <v>16200</v>
      </c>
      <c r="W76" s="301">
        <v>110260</v>
      </c>
      <c r="Y76">
        <v>126660</v>
      </c>
      <c r="AB76">
        <v>38185.15</v>
      </c>
      <c r="AC76">
        <v>12829.12</v>
      </c>
      <c r="AF76">
        <v>3575</v>
      </c>
      <c r="AG76" s="72">
        <f t="shared" si="7"/>
        <v>646368.18000000005</v>
      </c>
      <c r="AH76" s="50">
        <f t="shared" si="8"/>
        <v>112100</v>
      </c>
      <c r="AI76" s="51">
        <f t="shared" si="9"/>
        <v>534268.18000000005</v>
      </c>
      <c r="AJ76" s="48">
        <f t="shared" si="10"/>
        <v>353799.88</v>
      </c>
      <c r="AK76" s="47">
        <f t="shared" si="11"/>
        <v>181249.27</v>
      </c>
      <c r="AL76" s="56">
        <f t="shared" si="12"/>
        <v>172550.61000000002</v>
      </c>
    </row>
    <row r="77" spans="1:38" ht="14.4" thickBot="1" x14ac:dyDescent="0.3">
      <c r="A77" s="38" t="s">
        <v>379</v>
      </c>
      <c r="B77" s="38" t="s">
        <v>380</v>
      </c>
      <c r="C77" s="63">
        <v>2349</v>
      </c>
      <c r="D77" s="64" t="s">
        <v>744</v>
      </c>
      <c r="E77" t="s">
        <v>2879</v>
      </c>
      <c r="F77" s="301">
        <v>699078.72</v>
      </c>
      <c r="G77" s="301">
        <v>0</v>
      </c>
      <c r="H77" s="301">
        <v>272091.57</v>
      </c>
      <c r="I77">
        <v>105646.68</v>
      </c>
      <c r="J77">
        <v>44310.35</v>
      </c>
      <c r="K77" s="301">
        <v>5900</v>
      </c>
      <c r="N77" s="301">
        <v>753.77</v>
      </c>
      <c r="P77">
        <v>-1177025.8500000001</v>
      </c>
      <c r="R77">
        <v>2052419.41</v>
      </c>
      <c r="S77" s="301">
        <v>314045.75</v>
      </c>
      <c r="T77" s="301">
        <v>51075</v>
      </c>
      <c r="W77" s="301">
        <v>429460</v>
      </c>
      <c r="Y77">
        <v>443255.88</v>
      </c>
      <c r="AB77">
        <v>85879.25</v>
      </c>
      <c r="AC77">
        <v>3054.76</v>
      </c>
      <c r="AF77">
        <v>17476</v>
      </c>
      <c r="AG77" s="72">
        <f t="shared" si="7"/>
        <v>971170.29</v>
      </c>
      <c r="AH77" s="50">
        <f t="shared" si="8"/>
        <v>6653.77</v>
      </c>
      <c r="AI77" s="51">
        <f t="shared" si="9"/>
        <v>964516.52</v>
      </c>
      <c r="AJ77" s="48">
        <f t="shared" si="10"/>
        <v>794580.75</v>
      </c>
      <c r="AK77" s="47">
        <f t="shared" si="11"/>
        <v>549665.89</v>
      </c>
      <c r="AL77" s="56">
        <f t="shared" si="12"/>
        <v>244914.86</v>
      </c>
    </row>
    <row r="78" spans="1:38" ht="14.4" thickBot="1" x14ac:dyDescent="0.3">
      <c r="A78" s="38" t="s">
        <v>379</v>
      </c>
      <c r="B78" s="38" t="s">
        <v>380</v>
      </c>
      <c r="C78" s="63">
        <v>2942</v>
      </c>
      <c r="D78" s="64" t="s">
        <v>745</v>
      </c>
      <c r="E78" t="s">
        <v>2880</v>
      </c>
      <c r="F78" s="301">
        <v>838731.02</v>
      </c>
      <c r="G78" s="301">
        <v>0</v>
      </c>
      <c r="H78" s="301">
        <v>19573.66</v>
      </c>
      <c r="I78">
        <v>259244.14</v>
      </c>
      <c r="J78">
        <v>76992.89</v>
      </c>
      <c r="M78" s="301">
        <v>392050</v>
      </c>
      <c r="N78" s="301">
        <v>7</v>
      </c>
      <c r="P78">
        <v>-1513592.42</v>
      </c>
      <c r="R78">
        <v>2038156.59</v>
      </c>
      <c r="S78" s="301">
        <v>331763.40999999997</v>
      </c>
      <c r="T78" s="301">
        <v>104350</v>
      </c>
      <c r="W78" s="301">
        <v>166800</v>
      </c>
      <c r="Y78">
        <v>205680</v>
      </c>
      <c r="AB78">
        <v>115851.79</v>
      </c>
      <c r="AC78">
        <v>12474.54</v>
      </c>
      <c r="AF78">
        <v>1154</v>
      </c>
      <c r="AG78" s="72">
        <f t="shared" si="7"/>
        <v>858304.68</v>
      </c>
      <c r="AH78" s="50">
        <f t="shared" si="8"/>
        <v>392057</v>
      </c>
      <c r="AI78" s="51">
        <f t="shared" si="9"/>
        <v>466247.68000000005</v>
      </c>
      <c r="AJ78" s="48">
        <f t="shared" si="10"/>
        <v>602913.40999999992</v>
      </c>
      <c r="AK78" s="47">
        <f t="shared" si="11"/>
        <v>335160.32999999996</v>
      </c>
      <c r="AL78" s="56">
        <f t="shared" si="12"/>
        <v>267753.07999999996</v>
      </c>
    </row>
    <row r="79" spans="1:38" ht="14.4" thickBot="1" x14ac:dyDescent="0.3">
      <c r="A79" s="38" t="s">
        <v>379</v>
      </c>
      <c r="B79" s="38" t="s">
        <v>380</v>
      </c>
      <c r="C79" s="63">
        <v>2523</v>
      </c>
      <c r="D79" s="64" t="s">
        <v>746</v>
      </c>
      <c r="E79" t="s">
        <v>2881</v>
      </c>
      <c r="F79" s="301">
        <v>861726.24</v>
      </c>
      <c r="G79" s="301">
        <v>0</v>
      </c>
      <c r="H79" s="301">
        <v>39485.5</v>
      </c>
      <c r="I79">
        <v>642759.17000000004</v>
      </c>
      <c r="J79">
        <v>71570.94</v>
      </c>
      <c r="N79" s="301">
        <v>382.9</v>
      </c>
      <c r="P79">
        <v>3560889.03</v>
      </c>
      <c r="Q79">
        <v>-1739.37</v>
      </c>
      <c r="R79">
        <v>-2089445.48</v>
      </c>
      <c r="S79" s="301">
        <v>237061.59</v>
      </c>
      <c r="W79" s="301">
        <v>225760</v>
      </c>
      <c r="Y79">
        <v>274019</v>
      </c>
      <c r="AB79">
        <v>29633.119999999999</v>
      </c>
      <c r="AC79">
        <v>20426.47</v>
      </c>
      <c r="AF79">
        <v>4757</v>
      </c>
      <c r="AG79" s="72">
        <f t="shared" si="7"/>
        <v>901211.74</v>
      </c>
      <c r="AH79" s="50">
        <f t="shared" si="8"/>
        <v>382.9</v>
      </c>
      <c r="AI79" s="51">
        <f t="shared" si="9"/>
        <v>900828.84</v>
      </c>
      <c r="AJ79" s="48">
        <f t="shared" si="10"/>
        <v>462821.58999999997</v>
      </c>
      <c r="AK79" s="47">
        <f t="shared" si="11"/>
        <v>328835.58999999997</v>
      </c>
      <c r="AL79" s="56">
        <f t="shared" si="12"/>
        <v>133986</v>
      </c>
    </row>
    <row r="80" spans="1:38" ht="14.4" thickBot="1" x14ac:dyDescent="0.3">
      <c r="A80" s="38" t="s">
        <v>379</v>
      </c>
      <c r="B80" s="38" t="s">
        <v>380</v>
      </c>
      <c r="C80" s="63">
        <v>4280</v>
      </c>
      <c r="D80" s="64" t="s">
        <v>747</v>
      </c>
      <c r="E80" t="s">
        <v>2882</v>
      </c>
      <c r="F80" s="301">
        <v>1026054.86</v>
      </c>
      <c r="G80" s="301">
        <v>53297</v>
      </c>
      <c r="H80" s="301">
        <v>9738</v>
      </c>
      <c r="I80">
        <v>221283.32</v>
      </c>
      <c r="J80">
        <v>37261.06</v>
      </c>
      <c r="K80" s="301">
        <v>14000</v>
      </c>
      <c r="N80" s="301">
        <v>651.58000000000004</v>
      </c>
      <c r="P80">
        <v>-548386.86</v>
      </c>
      <c r="R80">
        <v>1725194.64</v>
      </c>
      <c r="S80" s="301">
        <v>252217.58</v>
      </c>
      <c r="Y80">
        <v>24400</v>
      </c>
      <c r="AB80">
        <v>25026.58</v>
      </c>
      <c r="AC80">
        <v>18416.12</v>
      </c>
      <c r="AG80" s="72">
        <f t="shared" si="7"/>
        <v>1089089.8599999999</v>
      </c>
      <c r="AH80" s="50">
        <f t="shared" si="8"/>
        <v>14651.58</v>
      </c>
      <c r="AI80" s="51">
        <f t="shared" si="9"/>
        <v>1074438.2799999998</v>
      </c>
      <c r="AJ80" s="48">
        <f t="shared" si="10"/>
        <v>252217.58</v>
      </c>
      <c r="AK80" s="47">
        <f t="shared" si="11"/>
        <v>67842.7</v>
      </c>
      <c r="AL80" s="56">
        <f t="shared" si="12"/>
        <v>184374.88</v>
      </c>
    </row>
    <row r="81" spans="1:38" ht="14.4" thickBot="1" x14ac:dyDescent="0.3">
      <c r="A81" s="38" t="s">
        <v>379</v>
      </c>
      <c r="B81" s="38" t="s">
        <v>380</v>
      </c>
      <c r="C81" s="63">
        <v>2682</v>
      </c>
      <c r="D81" s="64" t="s">
        <v>748</v>
      </c>
      <c r="E81" t="s">
        <v>2883</v>
      </c>
      <c r="F81" s="301">
        <v>780020.72</v>
      </c>
      <c r="G81" s="301">
        <v>0</v>
      </c>
      <c r="H81" s="301">
        <v>19271.53</v>
      </c>
      <c r="I81">
        <v>103360.67</v>
      </c>
      <c r="J81">
        <v>4866.34</v>
      </c>
      <c r="K81" s="301">
        <v>9500</v>
      </c>
      <c r="N81" s="301">
        <v>420.5</v>
      </c>
      <c r="P81">
        <v>130965.84</v>
      </c>
      <c r="R81">
        <v>613262.28</v>
      </c>
      <c r="S81" s="301">
        <v>227382.52</v>
      </c>
      <c r="W81" s="301">
        <v>276860</v>
      </c>
      <c r="Y81">
        <v>291284</v>
      </c>
      <c r="Z81">
        <v>750</v>
      </c>
      <c r="AB81">
        <v>50345.69</v>
      </c>
      <c r="AC81">
        <v>3478.88</v>
      </c>
      <c r="AF81">
        <v>2069</v>
      </c>
      <c r="AG81" s="72">
        <f t="shared" si="7"/>
        <v>799292.25</v>
      </c>
      <c r="AH81" s="50">
        <f t="shared" si="8"/>
        <v>9920.5</v>
      </c>
      <c r="AI81" s="51">
        <f t="shared" si="9"/>
        <v>789371.75</v>
      </c>
      <c r="AJ81" s="48">
        <f t="shared" si="10"/>
        <v>504242.52</v>
      </c>
      <c r="AK81" s="47">
        <f t="shared" si="11"/>
        <v>347927.57</v>
      </c>
      <c r="AL81" s="56">
        <f t="shared" si="12"/>
        <v>156314.95000000001</v>
      </c>
    </row>
    <row r="82" spans="1:38" ht="14.4" thickBot="1" x14ac:dyDescent="0.3">
      <c r="A82" s="38" t="s">
        <v>379</v>
      </c>
      <c r="B82" s="38" t="s">
        <v>380</v>
      </c>
      <c r="C82" s="63">
        <v>742</v>
      </c>
      <c r="D82" s="64" t="s">
        <v>749</v>
      </c>
      <c r="E82" t="s">
        <v>2884</v>
      </c>
      <c r="F82" s="301">
        <v>654099.97</v>
      </c>
      <c r="G82" s="301">
        <v>0</v>
      </c>
      <c r="H82" s="301">
        <v>14704.44</v>
      </c>
      <c r="I82">
        <v>425139.42</v>
      </c>
      <c r="J82">
        <v>154074.04</v>
      </c>
      <c r="K82" s="301">
        <v>2000</v>
      </c>
      <c r="M82" s="301">
        <v>4000</v>
      </c>
      <c r="N82" s="301">
        <v>446.58</v>
      </c>
      <c r="P82">
        <v>288245.59000000003</v>
      </c>
      <c r="R82">
        <v>788047.76</v>
      </c>
      <c r="S82" s="301">
        <v>203656.22</v>
      </c>
      <c r="W82" s="301">
        <v>158220</v>
      </c>
      <c r="Y82">
        <v>174620</v>
      </c>
      <c r="AB82">
        <v>15123.18</v>
      </c>
      <c r="AC82">
        <v>6113.56</v>
      </c>
      <c r="AG82" s="72">
        <f t="shared" si="7"/>
        <v>668804.40999999992</v>
      </c>
      <c r="AH82" s="50">
        <f t="shared" si="8"/>
        <v>6446.58</v>
      </c>
      <c r="AI82" s="51">
        <f t="shared" si="9"/>
        <v>662357.82999999996</v>
      </c>
      <c r="AJ82" s="48">
        <f t="shared" si="10"/>
        <v>361876.22</v>
      </c>
      <c r="AK82" s="47">
        <f t="shared" si="11"/>
        <v>195856.74</v>
      </c>
      <c r="AL82" s="56">
        <f t="shared" si="12"/>
        <v>166019.47999999998</v>
      </c>
    </row>
    <row r="83" spans="1:38" ht="14.4" thickBot="1" x14ac:dyDescent="0.3">
      <c r="A83" s="38" t="s">
        <v>379</v>
      </c>
      <c r="B83" s="38" t="s">
        <v>380</v>
      </c>
      <c r="C83" s="63">
        <v>697</v>
      </c>
      <c r="D83" s="64" t="s">
        <v>750</v>
      </c>
      <c r="E83" t="s">
        <v>2885</v>
      </c>
      <c r="F83" s="301">
        <v>696120.65</v>
      </c>
      <c r="G83" s="301">
        <v>0</v>
      </c>
      <c r="H83" s="301">
        <v>66129.100000000006</v>
      </c>
      <c r="I83">
        <v>265992.77</v>
      </c>
      <c r="J83">
        <v>83591.539999999994</v>
      </c>
      <c r="N83" s="301">
        <v>3</v>
      </c>
      <c r="P83">
        <v>834631.4</v>
      </c>
      <c r="R83">
        <v>123193.16</v>
      </c>
      <c r="S83" s="301">
        <v>192679.29</v>
      </c>
      <c r="W83" s="301">
        <v>101940</v>
      </c>
      <c r="Y83">
        <v>118340</v>
      </c>
      <c r="AB83">
        <v>15350.02</v>
      </c>
      <c r="AC83">
        <v>7361.15</v>
      </c>
      <c r="AG83" s="72">
        <f t="shared" si="7"/>
        <v>762249.75</v>
      </c>
      <c r="AH83" s="50">
        <f t="shared" si="8"/>
        <v>3</v>
      </c>
      <c r="AI83" s="51">
        <f t="shared" si="9"/>
        <v>762246.75</v>
      </c>
      <c r="AJ83" s="48">
        <f t="shared" si="10"/>
        <v>294619.29000000004</v>
      </c>
      <c r="AK83" s="47">
        <f t="shared" si="11"/>
        <v>141051.16999999998</v>
      </c>
      <c r="AL83" s="56">
        <f t="shared" si="12"/>
        <v>153568.12000000005</v>
      </c>
    </row>
    <row r="84" spans="1:38" ht="14.4" thickBot="1" x14ac:dyDescent="0.3">
      <c r="A84" s="38" t="s">
        <v>379</v>
      </c>
      <c r="B84" s="38" t="s">
        <v>380</v>
      </c>
      <c r="C84" s="63">
        <v>783</v>
      </c>
      <c r="D84" s="64" t="s">
        <v>751</v>
      </c>
      <c r="E84" t="s">
        <v>2930</v>
      </c>
      <c r="F84" s="301">
        <v>556757.4</v>
      </c>
      <c r="G84" s="301">
        <v>0</v>
      </c>
      <c r="H84" s="301">
        <v>36789.980000000003</v>
      </c>
      <c r="I84">
        <v>186819.48</v>
      </c>
      <c r="J84">
        <v>18401.12</v>
      </c>
      <c r="M84" s="301">
        <v>33515</v>
      </c>
      <c r="N84" s="301">
        <v>7.9</v>
      </c>
      <c r="P84">
        <v>-1490094.51</v>
      </c>
      <c r="R84">
        <v>2101746.27</v>
      </c>
      <c r="S84" s="301">
        <v>198297.09</v>
      </c>
      <c r="W84" s="301">
        <v>188360</v>
      </c>
      <c r="Y84">
        <v>203760</v>
      </c>
      <c r="AB84">
        <v>10579.33</v>
      </c>
      <c r="AC84">
        <v>16021.78</v>
      </c>
      <c r="AG84" s="72">
        <f t="shared" si="7"/>
        <v>593547.38</v>
      </c>
      <c r="AH84" s="50">
        <f t="shared" si="8"/>
        <v>33522.9</v>
      </c>
      <c r="AI84" s="51">
        <f t="shared" si="9"/>
        <v>560024.48</v>
      </c>
      <c r="AJ84" s="48">
        <f t="shared" si="10"/>
        <v>386657.08999999997</v>
      </c>
      <c r="AK84" s="47">
        <f t="shared" si="11"/>
        <v>230361.11</v>
      </c>
      <c r="AL84" s="56">
        <f t="shared" si="12"/>
        <v>156295.97999999998</v>
      </c>
    </row>
    <row r="85" spans="1:38" ht="14.4" thickBot="1" x14ac:dyDescent="0.3">
      <c r="A85" s="38" t="s">
        <v>383</v>
      </c>
      <c r="B85" s="38" t="s">
        <v>384</v>
      </c>
      <c r="C85" s="63">
        <v>3757</v>
      </c>
      <c r="D85" s="64" t="s">
        <v>752</v>
      </c>
      <c r="E85" t="s">
        <v>2886</v>
      </c>
      <c r="F85" s="301">
        <v>345427</v>
      </c>
      <c r="G85" s="301">
        <v>0</v>
      </c>
      <c r="H85" s="301">
        <v>42835.07</v>
      </c>
      <c r="I85">
        <v>1047590.57</v>
      </c>
      <c r="J85">
        <v>178245.84</v>
      </c>
      <c r="N85" s="301">
        <v>-448</v>
      </c>
      <c r="P85">
        <v>1641534.04</v>
      </c>
      <c r="S85" s="301">
        <v>131147.81</v>
      </c>
      <c r="W85" s="301">
        <v>267300</v>
      </c>
      <c r="Y85">
        <v>301270</v>
      </c>
      <c r="AB85">
        <v>58345.06</v>
      </c>
      <c r="AC85">
        <v>27210.31</v>
      </c>
      <c r="AG85" s="72">
        <f t="shared" si="7"/>
        <v>388262.07</v>
      </c>
      <c r="AH85" s="50">
        <f t="shared" si="8"/>
        <v>-448</v>
      </c>
      <c r="AI85" s="51">
        <f t="shared" si="9"/>
        <v>388710.07</v>
      </c>
      <c r="AJ85" s="48">
        <f t="shared" si="10"/>
        <v>398447.81</v>
      </c>
      <c r="AK85" s="47">
        <f t="shared" si="11"/>
        <v>386825.37</v>
      </c>
      <c r="AL85" s="56">
        <f t="shared" si="12"/>
        <v>11622.440000000002</v>
      </c>
    </row>
    <row r="86" spans="1:38" ht="14.4" thickBot="1" x14ac:dyDescent="0.3">
      <c r="A86" s="38" t="s">
        <v>383</v>
      </c>
      <c r="B86" s="38" t="s">
        <v>384</v>
      </c>
      <c r="C86" s="63">
        <v>7605</v>
      </c>
      <c r="D86" s="64" t="s">
        <v>753</v>
      </c>
      <c r="E86" t="s">
        <v>2887</v>
      </c>
      <c r="F86" s="301">
        <v>213010.09</v>
      </c>
      <c r="G86" s="301">
        <v>0</v>
      </c>
      <c r="H86" s="301">
        <v>112939.94</v>
      </c>
      <c r="I86">
        <v>3134462.05</v>
      </c>
      <c r="J86">
        <v>345473.77</v>
      </c>
      <c r="K86" s="301">
        <v>3000</v>
      </c>
      <c r="N86" s="301">
        <v>-2468.4</v>
      </c>
      <c r="P86">
        <v>-10064784.810000001</v>
      </c>
      <c r="R86">
        <v>14214425</v>
      </c>
      <c r="S86" s="301">
        <v>192311.39</v>
      </c>
      <c r="Y86">
        <v>203841</v>
      </c>
      <c r="AB86">
        <v>169362.24</v>
      </c>
      <c r="AC86">
        <v>62134.09</v>
      </c>
      <c r="AG86" s="72">
        <f t="shared" si="7"/>
        <v>325950.03000000003</v>
      </c>
      <c r="AH86" s="50">
        <f t="shared" si="8"/>
        <v>531.59999999999991</v>
      </c>
      <c r="AI86" s="51">
        <f t="shared" si="9"/>
        <v>325418.43000000005</v>
      </c>
      <c r="AJ86" s="48">
        <f t="shared" si="10"/>
        <v>192311.39</v>
      </c>
      <c r="AK86" s="47">
        <f t="shared" si="11"/>
        <v>435337.32999999996</v>
      </c>
      <c r="AL86" s="56">
        <f t="shared" si="12"/>
        <v>-243025.93999999994</v>
      </c>
    </row>
    <row r="87" spans="1:38" ht="14.4" thickBot="1" x14ac:dyDescent="0.3">
      <c r="A87" s="38" t="s">
        <v>383</v>
      </c>
      <c r="B87" s="38" t="s">
        <v>384</v>
      </c>
      <c r="C87" s="63">
        <v>7029</v>
      </c>
      <c r="D87" s="64" t="s">
        <v>754</v>
      </c>
      <c r="E87" t="s">
        <v>2888</v>
      </c>
      <c r="F87" s="301">
        <v>1215934.74</v>
      </c>
      <c r="G87" s="301">
        <v>0</v>
      </c>
      <c r="H87" s="301">
        <v>66473.929999999993</v>
      </c>
      <c r="I87">
        <v>1178740.1100000001</v>
      </c>
      <c r="J87">
        <v>332238.87</v>
      </c>
      <c r="N87" s="301">
        <v>-351.64</v>
      </c>
      <c r="P87">
        <v>1848429.78</v>
      </c>
      <c r="Q87">
        <v>-67771.600000000006</v>
      </c>
      <c r="R87">
        <v>1212550.31</v>
      </c>
      <c r="S87" s="301">
        <v>111922.72</v>
      </c>
      <c r="W87" s="301">
        <v>384007</v>
      </c>
      <c r="Y87">
        <v>424989</v>
      </c>
      <c r="AB87">
        <v>167891.39</v>
      </c>
      <c r="AC87">
        <v>7293.53</v>
      </c>
      <c r="AG87" s="72">
        <f t="shared" si="7"/>
        <v>1282408.67</v>
      </c>
      <c r="AH87" s="50">
        <f t="shared" si="8"/>
        <v>-351.64</v>
      </c>
      <c r="AI87" s="51">
        <f t="shared" si="9"/>
        <v>1282760.3099999998</v>
      </c>
      <c r="AJ87" s="48">
        <f t="shared" si="10"/>
        <v>495929.72</v>
      </c>
      <c r="AK87" s="47">
        <f t="shared" si="11"/>
        <v>600173.92000000004</v>
      </c>
      <c r="AL87" s="56">
        <f t="shared" si="12"/>
        <v>-104244.20000000007</v>
      </c>
    </row>
    <row r="88" spans="1:38" ht="14.4" thickBot="1" x14ac:dyDescent="0.3">
      <c r="A88" s="38" t="s">
        <v>383</v>
      </c>
      <c r="B88" s="38" t="s">
        <v>384</v>
      </c>
      <c r="C88" s="63">
        <v>4650</v>
      </c>
      <c r="D88" s="64" t="s">
        <v>755</v>
      </c>
      <c r="E88" t="s">
        <v>2889</v>
      </c>
      <c r="F88" s="301">
        <v>657067.72</v>
      </c>
      <c r="G88" s="301">
        <v>0</v>
      </c>
      <c r="H88" s="301">
        <v>95617.54</v>
      </c>
      <c r="I88">
        <v>2936281.46</v>
      </c>
      <c r="J88">
        <v>84598.91</v>
      </c>
      <c r="N88" s="301">
        <v>-1792</v>
      </c>
      <c r="P88">
        <v>2826371.49</v>
      </c>
      <c r="R88">
        <v>1047464</v>
      </c>
      <c r="S88" s="301">
        <v>102704.89</v>
      </c>
      <c r="U88" s="301">
        <v>58.19</v>
      </c>
      <c r="W88" s="301">
        <v>334822</v>
      </c>
      <c r="Y88">
        <v>370472</v>
      </c>
      <c r="AB88">
        <v>45637.32</v>
      </c>
      <c r="AC88">
        <v>46023.62</v>
      </c>
      <c r="AF88">
        <v>13000</v>
      </c>
      <c r="AG88" s="72">
        <f t="shared" si="7"/>
        <v>752685.26</v>
      </c>
      <c r="AH88" s="50">
        <f t="shared" si="8"/>
        <v>-1792</v>
      </c>
      <c r="AI88" s="51">
        <f t="shared" si="9"/>
        <v>754477.26</v>
      </c>
      <c r="AJ88" s="48">
        <f t="shared" si="10"/>
        <v>437585.08</v>
      </c>
      <c r="AK88" s="47">
        <f t="shared" si="11"/>
        <v>475132.94</v>
      </c>
      <c r="AL88" s="56">
        <f t="shared" si="12"/>
        <v>-37547.859999999986</v>
      </c>
    </row>
    <row r="89" spans="1:38" ht="14.4" thickBot="1" x14ac:dyDescent="0.3">
      <c r="A89" s="38" t="s">
        <v>383</v>
      </c>
      <c r="B89" s="38" t="s">
        <v>384</v>
      </c>
      <c r="C89" s="63">
        <v>3899</v>
      </c>
      <c r="D89" s="64" t="s">
        <v>756</v>
      </c>
      <c r="E89" t="s">
        <v>2890</v>
      </c>
      <c r="F89" s="301">
        <v>340978.12</v>
      </c>
      <c r="G89" s="301">
        <v>1835</v>
      </c>
      <c r="H89" s="301">
        <v>407132.2</v>
      </c>
      <c r="I89">
        <v>1553636.47</v>
      </c>
      <c r="J89">
        <v>248527.06</v>
      </c>
      <c r="M89" s="301">
        <v>-750</v>
      </c>
      <c r="N89" s="301">
        <v>-971.23</v>
      </c>
      <c r="P89">
        <v>149300.10999999999</v>
      </c>
      <c r="R89">
        <v>2617329.11</v>
      </c>
      <c r="S89" s="301">
        <v>63826.42</v>
      </c>
      <c r="W89" s="301">
        <v>216900</v>
      </c>
      <c r="Y89">
        <v>252662</v>
      </c>
      <c r="AB89">
        <v>163116.85999999999</v>
      </c>
      <c r="AC89">
        <v>35196.699999999997</v>
      </c>
      <c r="AG89" s="72">
        <f t="shared" si="7"/>
        <v>749945.32000000007</v>
      </c>
      <c r="AH89" s="50">
        <f t="shared" si="8"/>
        <v>-1721.23</v>
      </c>
      <c r="AI89" s="51">
        <f t="shared" si="9"/>
        <v>751666.55</v>
      </c>
      <c r="AJ89" s="48">
        <f t="shared" si="10"/>
        <v>280726.42</v>
      </c>
      <c r="AK89" s="47">
        <f t="shared" si="11"/>
        <v>450975.56</v>
      </c>
      <c r="AL89" s="56">
        <f t="shared" si="12"/>
        <v>-170249.14</v>
      </c>
    </row>
    <row r="90" spans="1:38" ht="14.4" thickBot="1" x14ac:dyDescent="0.3">
      <c r="A90" s="38" t="s">
        <v>383</v>
      </c>
      <c r="B90" s="38" t="s">
        <v>384</v>
      </c>
      <c r="C90" s="63">
        <v>1800</v>
      </c>
      <c r="D90" s="64" t="s">
        <v>757</v>
      </c>
      <c r="E90" t="s">
        <v>2891</v>
      </c>
      <c r="F90" s="301">
        <v>150901.31</v>
      </c>
      <c r="G90" s="301">
        <v>13366.25</v>
      </c>
      <c r="H90" s="301">
        <v>21796.01</v>
      </c>
      <c r="I90">
        <v>442327.58</v>
      </c>
      <c r="J90">
        <v>43736.94</v>
      </c>
      <c r="N90" s="301">
        <v>-1187</v>
      </c>
      <c r="P90">
        <v>1808607.12</v>
      </c>
      <c r="R90">
        <v>-1047464</v>
      </c>
      <c r="S90" s="301">
        <v>63038.13</v>
      </c>
      <c r="W90" s="301">
        <v>51000</v>
      </c>
      <c r="Y90">
        <v>82826</v>
      </c>
      <c r="AB90">
        <v>67679.12</v>
      </c>
      <c r="AC90">
        <v>18531.04</v>
      </c>
      <c r="AG90" s="72">
        <f t="shared" si="7"/>
        <v>186063.57</v>
      </c>
      <c r="AH90" s="50">
        <f t="shared" si="8"/>
        <v>-1187</v>
      </c>
      <c r="AI90" s="51">
        <f t="shared" si="9"/>
        <v>187250.57</v>
      </c>
      <c r="AJ90" s="48">
        <f t="shared" si="10"/>
        <v>114038.13</v>
      </c>
      <c r="AK90" s="47">
        <f t="shared" si="11"/>
        <v>169036.16</v>
      </c>
      <c r="AL90" s="56">
        <f t="shared" si="12"/>
        <v>-54998.03</v>
      </c>
    </row>
    <row r="91" spans="1:38" ht="14.4" thickBot="1" x14ac:dyDescent="0.3">
      <c r="A91" s="38" t="s">
        <v>383</v>
      </c>
      <c r="B91" s="38" t="s">
        <v>384</v>
      </c>
      <c r="C91" s="63">
        <v>5876</v>
      </c>
      <c r="D91" s="64" t="s">
        <v>758</v>
      </c>
      <c r="E91" t="s">
        <v>2892</v>
      </c>
      <c r="F91" s="301">
        <v>217514</v>
      </c>
      <c r="G91" s="301">
        <v>0</v>
      </c>
      <c r="H91" s="301">
        <v>730936.05</v>
      </c>
      <c r="I91">
        <v>8552195.6500000004</v>
      </c>
      <c r="J91">
        <v>292626.11</v>
      </c>
      <c r="K91" s="301">
        <v>0</v>
      </c>
      <c r="N91" s="301">
        <v>0</v>
      </c>
      <c r="P91">
        <v>344198.76</v>
      </c>
      <c r="Q91">
        <v>8363804.2199999997</v>
      </c>
      <c r="R91">
        <v>1215671.21</v>
      </c>
      <c r="S91" s="301">
        <v>74520.92</v>
      </c>
      <c r="W91" s="301">
        <v>430540</v>
      </c>
      <c r="Y91">
        <v>482346</v>
      </c>
      <c r="AB91">
        <v>60848.800000000003</v>
      </c>
      <c r="AC91">
        <v>34568.5</v>
      </c>
      <c r="AG91" s="72">
        <f t="shared" si="7"/>
        <v>948450.05</v>
      </c>
      <c r="AH91" s="50">
        <f t="shared" si="8"/>
        <v>0</v>
      </c>
      <c r="AI91" s="51">
        <f t="shared" si="9"/>
        <v>948450.05</v>
      </c>
      <c r="AJ91" s="48">
        <f t="shared" si="10"/>
        <v>505060.92</v>
      </c>
      <c r="AK91" s="47">
        <f t="shared" si="11"/>
        <v>577763.30000000005</v>
      </c>
      <c r="AL91" s="56">
        <f t="shared" si="12"/>
        <v>-72702.380000000063</v>
      </c>
    </row>
    <row r="92" spans="1:38" ht="14.4" thickBot="1" x14ac:dyDescent="0.3">
      <c r="A92" s="38" t="s">
        <v>383</v>
      </c>
      <c r="B92" s="38" t="s">
        <v>384</v>
      </c>
      <c r="C92" s="63">
        <v>1689</v>
      </c>
      <c r="D92" s="64" t="s">
        <v>759</v>
      </c>
      <c r="E92" t="s">
        <v>2893</v>
      </c>
      <c r="F92" s="301">
        <v>298857.96000000002</v>
      </c>
      <c r="G92" s="301">
        <v>0</v>
      </c>
      <c r="H92" s="301">
        <v>64734.36</v>
      </c>
      <c r="I92">
        <v>926011.05</v>
      </c>
      <c r="J92">
        <v>2043059.82</v>
      </c>
      <c r="K92" s="301">
        <v>7008.88</v>
      </c>
      <c r="N92" s="301">
        <v>-1885.54</v>
      </c>
      <c r="P92">
        <v>1710836.75</v>
      </c>
      <c r="Q92">
        <v>-137522.31</v>
      </c>
      <c r="R92">
        <v>1849378.08</v>
      </c>
      <c r="S92" s="301">
        <v>51208.31</v>
      </c>
      <c r="W92" s="301">
        <v>364200</v>
      </c>
      <c r="Y92">
        <v>389423</v>
      </c>
      <c r="AB92">
        <v>24446.080000000002</v>
      </c>
      <c r="AC92">
        <v>28411.9</v>
      </c>
      <c r="AG92" s="72">
        <f t="shared" si="7"/>
        <v>363592.32</v>
      </c>
      <c r="AH92" s="50">
        <f t="shared" si="8"/>
        <v>5123.34</v>
      </c>
      <c r="AI92" s="51">
        <f t="shared" si="9"/>
        <v>358468.98</v>
      </c>
      <c r="AJ92" s="48">
        <f t="shared" si="10"/>
        <v>415408.31</v>
      </c>
      <c r="AK92" s="47">
        <f t="shared" si="11"/>
        <v>442280.98000000004</v>
      </c>
      <c r="AL92" s="56">
        <f t="shared" si="12"/>
        <v>-26872.670000000042</v>
      </c>
    </row>
    <row r="93" spans="1:38" ht="14.4" thickBot="1" x14ac:dyDescent="0.3">
      <c r="A93" s="38" t="s">
        <v>383</v>
      </c>
      <c r="B93" s="38" t="s">
        <v>384</v>
      </c>
      <c r="C93" s="63">
        <v>3572</v>
      </c>
      <c r="D93" s="64" t="s">
        <v>760</v>
      </c>
      <c r="E93" t="s">
        <v>2894</v>
      </c>
      <c r="F93" s="301">
        <v>425295.47</v>
      </c>
      <c r="G93" s="301">
        <v>0</v>
      </c>
      <c r="H93" s="301">
        <v>52513.5</v>
      </c>
      <c r="I93">
        <v>1172912.51</v>
      </c>
      <c r="J93">
        <v>59728.38</v>
      </c>
      <c r="P93">
        <v>-316370.14</v>
      </c>
      <c r="Q93">
        <v>1926185.41</v>
      </c>
      <c r="R93">
        <v>281440</v>
      </c>
      <c r="S93" s="301">
        <v>67250.48</v>
      </c>
      <c r="Y93">
        <v>19412</v>
      </c>
      <c r="AB93">
        <v>53493.81</v>
      </c>
      <c r="AC93">
        <v>73070.080000000002</v>
      </c>
      <c r="AG93" s="72">
        <f t="shared" si="7"/>
        <v>477808.97</v>
      </c>
      <c r="AH93" s="50">
        <f t="shared" si="8"/>
        <v>0</v>
      </c>
      <c r="AI93" s="51">
        <f t="shared" si="9"/>
        <v>477808.97</v>
      </c>
      <c r="AJ93" s="48">
        <f t="shared" si="10"/>
        <v>67250.48</v>
      </c>
      <c r="AK93" s="47">
        <f t="shared" si="11"/>
        <v>145975.89000000001</v>
      </c>
      <c r="AL93" s="56">
        <f t="shared" si="12"/>
        <v>-78725.410000000018</v>
      </c>
    </row>
    <row r="94" spans="1:38" ht="14.4" thickBot="1" x14ac:dyDescent="0.3">
      <c r="A94" s="38" t="s">
        <v>383</v>
      </c>
      <c r="B94" s="38" t="s">
        <v>384</v>
      </c>
      <c r="C94" s="63">
        <v>3222</v>
      </c>
      <c r="D94" s="64" t="s">
        <v>761</v>
      </c>
      <c r="E94" t="s">
        <v>2895</v>
      </c>
      <c r="F94" s="301">
        <v>201426.55</v>
      </c>
      <c r="G94" s="301">
        <v>41882.5</v>
      </c>
      <c r="H94" s="301">
        <v>40727.86</v>
      </c>
      <c r="I94">
        <v>3496278.66</v>
      </c>
      <c r="J94">
        <v>243027.07</v>
      </c>
      <c r="N94" s="301">
        <v>8615.11</v>
      </c>
      <c r="P94">
        <v>1244046.8500000001</v>
      </c>
      <c r="R94">
        <v>2812906.16</v>
      </c>
      <c r="S94" s="301">
        <v>41882.5</v>
      </c>
      <c r="W94" s="301">
        <v>103810</v>
      </c>
      <c r="Y94">
        <v>121492</v>
      </c>
      <c r="AB94">
        <v>11044.75</v>
      </c>
      <c r="AC94">
        <v>29081.23</v>
      </c>
      <c r="AG94" s="72">
        <f t="shared" si="7"/>
        <v>284036.90999999997</v>
      </c>
      <c r="AH94" s="50">
        <f t="shared" si="8"/>
        <v>8615.11</v>
      </c>
      <c r="AI94" s="51">
        <f t="shared" si="9"/>
        <v>275421.8</v>
      </c>
      <c r="AJ94" s="48">
        <f t="shared" si="10"/>
        <v>145692.5</v>
      </c>
      <c r="AK94" s="47">
        <f t="shared" si="11"/>
        <v>161617.98000000001</v>
      </c>
      <c r="AL94" s="56">
        <f t="shared" si="12"/>
        <v>-15925.48000000001</v>
      </c>
    </row>
    <row r="95" spans="1:38" ht="14.4" thickBot="1" x14ac:dyDescent="0.3">
      <c r="A95" s="38" t="s">
        <v>383</v>
      </c>
      <c r="B95" s="38" t="s">
        <v>384</v>
      </c>
      <c r="C95" s="63">
        <v>3078</v>
      </c>
      <c r="D95" s="64" t="s">
        <v>762</v>
      </c>
      <c r="E95" t="s">
        <v>2896</v>
      </c>
      <c r="F95" s="301">
        <v>269060.42</v>
      </c>
      <c r="G95" s="301">
        <v>0</v>
      </c>
      <c r="H95" s="301">
        <v>23485.19</v>
      </c>
      <c r="I95">
        <v>2790143.84</v>
      </c>
      <c r="J95">
        <v>27059.24</v>
      </c>
      <c r="K95" s="301">
        <v>0</v>
      </c>
      <c r="N95" s="301">
        <v>-555.15</v>
      </c>
      <c r="P95">
        <v>2175299.37</v>
      </c>
      <c r="R95">
        <v>1047464</v>
      </c>
      <c r="S95" s="301">
        <v>68759.86</v>
      </c>
      <c r="W95" s="301">
        <v>245080</v>
      </c>
      <c r="Y95">
        <v>298127</v>
      </c>
      <c r="AB95">
        <v>47308.2</v>
      </c>
      <c r="AC95">
        <v>37514.19</v>
      </c>
      <c r="AG95" s="72">
        <f t="shared" si="7"/>
        <v>292545.61</v>
      </c>
      <c r="AH95" s="50">
        <f t="shared" si="8"/>
        <v>-555.15</v>
      </c>
      <c r="AI95" s="51">
        <f t="shared" si="9"/>
        <v>293100.76</v>
      </c>
      <c r="AJ95" s="48">
        <f t="shared" si="10"/>
        <v>313839.86</v>
      </c>
      <c r="AK95" s="47">
        <f t="shared" si="11"/>
        <v>382949.39</v>
      </c>
      <c r="AL95" s="56">
        <f t="shared" si="12"/>
        <v>-69109.530000000028</v>
      </c>
    </row>
    <row r="96" spans="1:38" ht="14.4" thickBot="1" x14ac:dyDescent="0.3">
      <c r="A96" s="38" t="s">
        <v>383</v>
      </c>
      <c r="B96" s="38" t="s">
        <v>384</v>
      </c>
      <c r="C96" s="63">
        <v>4264</v>
      </c>
      <c r="D96" s="64" t="s">
        <v>763</v>
      </c>
      <c r="E96" t="s">
        <v>2897</v>
      </c>
      <c r="F96" s="301">
        <v>337359.56</v>
      </c>
      <c r="G96" s="301">
        <v>0</v>
      </c>
      <c r="H96" s="301">
        <v>31862.78</v>
      </c>
      <c r="I96">
        <v>772255.44</v>
      </c>
      <c r="J96">
        <v>1057193.43</v>
      </c>
      <c r="N96" s="301">
        <v>0</v>
      </c>
      <c r="P96">
        <v>913585.42</v>
      </c>
      <c r="R96">
        <v>1334838.29</v>
      </c>
      <c r="S96" s="301">
        <v>195438.27</v>
      </c>
      <c r="Y96">
        <v>55378</v>
      </c>
      <c r="AB96">
        <v>73232.41</v>
      </c>
      <c r="AC96">
        <v>60880.36</v>
      </c>
      <c r="AG96" s="72">
        <f t="shared" si="7"/>
        <v>369222.33999999997</v>
      </c>
      <c r="AH96" s="50">
        <f t="shared" si="8"/>
        <v>0</v>
      </c>
      <c r="AI96" s="51">
        <f t="shared" si="9"/>
        <v>369222.33999999997</v>
      </c>
      <c r="AJ96" s="48">
        <f t="shared" si="10"/>
        <v>195438.27</v>
      </c>
      <c r="AK96" s="47">
        <f t="shared" si="11"/>
        <v>189490.77000000002</v>
      </c>
      <c r="AL96" s="56">
        <f t="shared" si="12"/>
        <v>5947.4999999999709</v>
      </c>
    </row>
    <row r="97" spans="1:38" ht="14.4" thickBot="1" x14ac:dyDescent="0.3">
      <c r="A97" s="38" t="s">
        <v>383</v>
      </c>
      <c r="B97" s="38" t="s">
        <v>384</v>
      </c>
      <c r="C97" s="63">
        <v>5763</v>
      </c>
      <c r="D97" s="64" t="s">
        <v>764</v>
      </c>
      <c r="E97" t="s">
        <v>2898</v>
      </c>
      <c r="F97" s="301">
        <v>41819.269999999997</v>
      </c>
      <c r="G97" s="301">
        <v>0</v>
      </c>
      <c r="H97" s="301">
        <v>25912.58</v>
      </c>
      <c r="I97">
        <v>1286795.19</v>
      </c>
      <c r="J97">
        <v>1185131.94</v>
      </c>
      <c r="K97" s="301">
        <v>0</v>
      </c>
      <c r="N97" s="301">
        <v>-139.88</v>
      </c>
      <c r="O97">
        <v>70219</v>
      </c>
      <c r="P97">
        <v>1858090.59</v>
      </c>
      <c r="Q97">
        <v>270732</v>
      </c>
      <c r="R97">
        <v>613325.81999999995</v>
      </c>
      <c r="S97" s="301">
        <v>0</v>
      </c>
      <c r="W97" s="301">
        <v>241340</v>
      </c>
      <c r="Y97">
        <v>325128</v>
      </c>
      <c r="Z97">
        <v>13500</v>
      </c>
      <c r="AB97">
        <v>91198.55</v>
      </c>
      <c r="AC97">
        <v>206</v>
      </c>
      <c r="AG97" s="72">
        <f t="shared" si="7"/>
        <v>67731.850000000006</v>
      </c>
      <c r="AH97" s="50">
        <f t="shared" si="8"/>
        <v>-139.88</v>
      </c>
      <c r="AI97" s="51">
        <f t="shared" si="9"/>
        <v>67871.73000000001</v>
      </c>
      <c r="AJ97" s="48">
        <f t="shared" si="10"/>
        <v>241340</v>
      </c>
      <c r="AK97" s="47">
        <f t="shared" si="11"/>
        <v>430032.55</v>
      </c>
      <c r="AL97" s="56">
        <f t="shared" si="12"/>
        <v>-188692.55</v>
      </c>
    </row>
    <row r="98" spans="1:38" ht="14.4" thickBot="1" x14ac:dyDescent="0.3">
      <c r="A98" s="38" t="s">
        <v>383</v>
      </c>
      <c r="B98" s="38" t="s">
        <v>384</v>
      </c>
      <c r="C98" s="63">
        <v>3934</v>
      </c>
      <c r="D98" s="64" t="s">
        <v>765</v>
      </c>
      <c r="E98" t="s">
        <v>2899</v>
      </c>
      <c r="F98" s="301">
        <v>213984.39</v>
      </c>
      <c r="G98" s="301">
        <v>0</v>
      </c>
      <c r="H98" s="301">
        <v>132383.43</v>
      </c>
      <c r="I98">
        <v>771218</v>
      </c>
      <c r="J98">
        <v>22543.74</v>
      </c>
      <c r="N98" s="301">
        <v>-1150</v>
      </c>
      <c r="P98">
        <v>-534474.25</v>
      </c>
      <c r="R98">
        <v>1790978.12</v>
      </c>
      <c r="S98" s="301">
        <v>126033.74</v>
      </c>
      <c r="W98" s="301">
        <v>262535.40000000002</v>
      </c>
      <c r="Y98">
        <v>289947.40000000002</v>
      </c>
      <c r="AB98">
        <v>39904.620000000003</v>
      </c>
      <c r="AC98">
        <v>27231.02</v>
      </c>
      <c r="AF98">
        <v>75910.41</v>
      </c>
      <c r="AG98" s="72">
        <f t="shared" si="7"/>
        <v>346367.82</v>
      </c>
      <c r="AH98" s="50">
        <f t="shared" si="8"/>
        <v>-1150</v>
      </c>
      <c r="AI98" s="51">
        <f t="shared" si="9"/>
        <v>347517.82</v>
      </c>
      <c r="AJ98" s="48">
        <f t="shared" si="10"/>
        <v>388569.14</v>
      </c>
      <c r="AK98" s="47">
        <f t="shared" si="11"/>
        <v>432993.45000000007</v>
      </c>
      <c r="AL98" s="56">
        <f t="shared" si="12"/>
        <v>-44424.310000000056</v>
      </c>
    </row>
    <row r="99" spans="1:38" ht="14.4" thickBot="1" x14ac:dyDescent="0.3">
      <c r="A99" s="38" t="s">
        <v>383</v>
      </c>
      <c r="B99" s="38" t="s">
        <v>384</v>
      </c>
      <c r="C99" s="63">
        <v>5633</v>
      </c>
      <c r="D99" s="64" t="s">
        <v>766</v>
      </c>
      <c r="E99" t="s">
        <v>2900</v>
      </c>
      <c r="F99" s="301">
        <v>753609.16</v>
      </c>
      <c r="G99" s="301">
        <v>0</v>
      </c>
      <c r="H99" s="301">
        <v>57143.12</v>
      </c>
      <c r="I99">
        <v>3663066.64</v>
      </c>
      <c r="J99">
        <v>1711023.16</v>
      </c>
      <c r="N99" s="301">
        <v>0</v>
      </c>
      <c r="O99">
        <v>164284</v>
      </c>
      <c r="Q99">
        <v>5220804.01</v>
      </c>
      <c r="R99">
        <v>1047464</v>
      </c>
      <c r="S99" s="301">
        <v>78680.31</v>
      </c>
      <c r="W99" s="301">
        <v>604140</v>
      </c>
      <c r="Y99">
        <v>662996</v>
      </c>
      <c r="AB99">
        <v>64596.28</v>
      </c>
      <c r="AC99">
        <v>115577.96</v>
      </c>
      <c r="AG99" s="72">
        <f t="shared" si="7"/>
        <v>810752.28</v>
      </c>
      <c r="AH99" s="50">
        <f t="shared" si="8"/>
        <v>0</v>
      </c>
      <c r="AI99" s="51">
        <f t="shared" si="9"/>
        <v>810752.28</v>
      </c>
      <c r="AJ99" s="48">
        <f t="shared" si="10"/>
        <v>682820.31</v>
      </c>
      <c r="AK99" s="47">
        <f t="shared" si="11"/>
        <v>843170.24</v>
      </c>
      <c r="AL99" s="56">
        <f t="shared" si="12"/>
        <v>-160349.92999999993</v>
      </c>
    </row>
    <row r="100" spans="1:38" ht="14.4" thickBot="1" x14ac:dyDescent="0.3">
      <c r="A100" s="38" t="s">
        <v>383</v>
      </c>
      <c r="B100" s="38" t="s">
        <v>384</v>
      </c>
      <c r="C100" s="63">
        <v>3215</v>
      </c>
      <c r="D100" s="64" t="s">
        <v>767</v>
      </c>
      <c r="E100" t="s">
        <v>2901</v>
      </c>
      <c r="F100" s="301">
        <v>214424.4</v>
      </c>
      <c r="G100" s="301">
        <v>14800</v>
      </c>
      <c r="H100" s="301">
        <v>5419.1</v>
      </c>
      <c r="I100">
        <v>1007866.3</v>
      </c>
      <c r="J100">
        <v>59649.18</v>
      </c>
      <c r="M100" s="301">
        <v>24000</v>
      </c>
      <c r="N100" s="301">
        <v>-880</v>
      </c>
      <c r="P100">
        <v>-392574.69</v>
      </c>
      <c r="Q100">
        <v>-12</v>
      </c>
      <c r="R100">
        <v>1768225.65</v>
      </c>
      <c r="S100" s="301">
        <v>83588.009999999995</v>
      </c>
      <c r="Y100">
        <v>52682</v>
      </c>
      <c r="AB100">
        <v>53900.47</v>
      </c>
      <c r="AC100">
        <v>26155.52</v>
      </c>
      <c r="AG100" s="72">
        <f t="shared" si="7"/>
        <v>234643.5</v>
      </c>
      <c r="AH100" s="50">
        <f t="shared" si="8"/>
        <v>23120</v>
      </c>
      <c r="AI100" s="51">
        <f t="shared" si="9"/>
        <v>211523.5</v>
      </c>
      <c r="AJ100" s="48">
        <f t="shared" si="10"/>
        <v>83588.009999999995</v>
      </c>
      <c r="AK100" s="47">
        <f t="shared" si="11"/>
        <v>132737.99</v>
      </c>
      <c r="AL100" s="56">
        <f t="shared" si="12"/>
        <v>-49149.979999999996</v>
      </c>
    </row>
    <row r="101" spans="1:38" ht="14.4" thickBot="1" x14ac:dyDescent="0.3">
      <c r="A101" s="38" t="s">
        <v>383</v>
      </c>
      <c r="B101" s="38" t="s">
        <v>384</v>
      </c>
      <c r="C101" s="63">
        <v>4457</v>
      </c>
      <c r="D101" s="64" t="s">
        <v>768</v>
      </c>
      <c r="E101" t="s">
        <v>2931</v>
      </c>
      <c r="F101" s="301">
        <v>58443.55</v>
      </c>
      <c r="G101" s="301">
        <v>0</v>
      </c>
      <c r="H101" s="301">
        <v>57247.78</v>
      </c>
      <c r="I101">
        <v>515318.74</v>
      </c>
      <c r="J101">
        <v>129741.09</v>
      </c>
      <c r="K101" s="301">
        <v>1620</v>
      </c>
      <c r="N101" s="301">
        <v>-446</v>
      </c>
      <c r="P101">
        <v>-626956.30000000005</v>
      </c>
      <c r="Q101">
        <v>1100</v>
      </c>
      <c r="R101">
        <v>1440650.38</v>
      </c>
      <c r="S101" s="301">
        <v>159955.29999999999</v>
      </c>
      <c r="W101" s="301">
        <v>309800</v>
      </c>
      <c r="Y101">
        <v>362732</v>
      </c>
      <c r="AB101">
        <v>72401.460000000006</v>
      </c>
      <c r="AC101">
        <v>38378.76</v>
      </c>
      <c r="AG101" s="72">
        <f t="shared" si="7"/>
        <v>115691.33</v>
      </c>
      <c r="AH101" s="50">
        <f t="shared" si="8"/>
        <v>1174</v>
      </c>
      <c r="AI101" s="51">
        <f t="shared" si="9"/>
        <v>114517.33</v>
      </c>
      <c r="AJ101" s="48">
        <f t="shared" si="10"/>
        <v>469755.3</v>
      </c>
      <c r="AK101" s="47">
        <f t="shared" si="11"/>
        <v>473512.22000000003</v>
      </c>
      <c r="AL101" s="56">
        <f t="shared" si="12"/>
        <v>-3756.9200000000419</v>
      </c>
    </row>
    <row r="102" spans="1:38" ht="14.4" thickBot="1" x14ac:dyDescent="0.3">
      <c r="A102" s="38" t="s">
        <v>387</v>
      </c>
      <c r="B102" s="38" t="s">
        <v>388</v>
      </c>
      <c r="C102" s="63">
        <v>2578</v>
      </c>
      <c r="D102" s="64" t="s">
        <v>769</v>
      </c>
      <c r="E102" t="s">
        <v>2902</v>
      </c>
      <c r="F102" s="301">
        <v>747887.84</v>
      </c>
      <c r="G102" s="301">
        <v>0</v>
      </c>
      <c r="H102" s="301">
        <v>43824.95</v>
      </c>
      <c r="I102">
        <v>1197903.6499999999</v>
      </c>
      <c r="J102">
        <v>379965.66</v>
      </c>
      <c r="K102" s="301">
        <v>118120</v>
      </c>
      <c r="N102" s="301">
        <v>1581.11</v>
      </c>
      <c r="Q102">
        <v>2261731.25</v>
      </c>
      <c r="S102" s="301">
        <v>53547.66</v>
      </c>
      <c r="U102" s="301">
        <v>681.6</v>
      </c>
      <c r="W102" s="301">
        <v>247280</v>
      </c>
      <c r="X102" s="301">
        <v>1500</v>
      </c>
      <c r="Y102">
        <v>268352</v>
      </c>
      <c r="AB102">
        <v>27875</v>
      </c>
      <c r="AC102">
        <v>43691.77</v>
      </c>
      <c r="AF102">
        <v>2140.75</v>
      </c>
      <c r="AG102" s="72">
        <f t="shared" si="7"/>
        <v>791712.78999999992</v>
      </c>
      <c r="AH102" s="50">
        <f t="shared" si="8"/>
        <v>119701.11</v>
      </c>
      <c r="AI102" s="51">
        <f t="shared" si="9"/>
        <v>672011.67999999993</v>
      </c>
      <c r="AJ102" s="48">
        <f t="shared" si="10"/>
        <v>303009.26</v>
      </c>
      <c r="AK102" s="47">
        <f t="shared" si="11"/>
        <v>342059.52000000002</v>
      </c>
      <c r="AL102" s="56">
        <f t="shared" si="12"/>
        <v>-39050.260000000009</v>
      </c>
    </row>
    <row r="103" spans="1:38" ht="14.4" thickBot="1" x14ac:dyDescent="0.3">
      <c r="A103" s="38" t="s">
        <v>387</v>
      </c>
      <c r="B103" s="38" t="s">
        <v>388</v>
      </c>
      <c r="C103" s="63">
        <v>5205</v>
      </c>
      <c r="D103" s="64" t="s">
        <v>770</v>
      </c>
      <c r="E103" t="s">
        <v>2903</v>
      </c>
      <c r="F103" s="301">
        <v>265993.98</v>
      </c>
      <c r="G103" s="301">
        <v>0</v>
      </c>
      <c r="H103" s="301">
        <v>59766.73</v>
      </c>
      <c r="I103">
        <v>845186.5</v>
      </c>
      <c r="J103">
        <v>207697</v>
      </c>
      <c r="N103" s="301">
        <v>-310</v>
      </c>
      <c r="Q103">
        <v>-1612010.96</v>
      </c>
      <c r="R103">
        <v>3137825</v>
      </c>
      <c r="S103" s="301">
        <v>4956.5</v>
      </c>
      <c r="W103" s="301">
        <v>415260</v>
      </c>
      <c r="X103" s="301">
        <v>2500</v>
      </c>
      <c r="Y103">
        <v>445815</v>
      </c>
      <c r="AB103">
        <v>37170.57</v>
      </c>
      <c r="AC103">
        <v>39436.239999999998</v>
      </c>
      <c r="AF103">
        <v>614</v>
      </c>
      <c r="AG103" s="72">
        <f t="shared" si="7"/>
        <v>325760.70999999996</v>
      </c>
      <c r="AH103" s="50">
        <f t="shared" si="8"/>
        <v>-310</v>
      </c>
      <c r="AI103" s="51">
        <f t="shared" si="9"/>
        <v>326070.70999999996</v>
      </c>
      <c r="AJ103" s="48">
        <f t="shared" si="10"/>
        <v>422716.5</v>
      </c>
      <c r="AK103" s="47">
        <f t="shared" si="11"/>
        <v>523035.81</v>
      </c>
      <c r="AL103" s="56">
        <f t="shared" si="12"/>
        <v>-100319.31</v>
      </c>
    </row>
    <row r="104" spans="1:38" ht="14.4" thickBot="1" x14ac:dyDescent="0.3">
      <c r="A104" s="38" t="s">
        <v>387</v>
      </c>
      <c r="B104" s="38" t="s">
        <v>388</v>
      </c>
      <c r="C104" s="63">
        <v>2942</v>
      </c>
      <c r="D104" s="64" t="s">
        <v>771</v>
      </c>
      <c r="E104" t="s">
        <v>2906</v>
      </c>
      <c r="F104" s="301">
        <v>101681.2</v>
      </c>
      <c r="G104" s="301">
        <v>0</v>
      </c>
      <c r="H104" s="301">
        <v>58992.63</v>
      </c>
      <c r="I104">
        <v>640797.78</v>
      </c>
      <c r="J104">
        <v>267494.59999999998</v>
      </c>
      <c r="N104" s="301">
        <v>6424.77</v>
      </c>
      <c r="Q104">
        <v>2121877.92</v>
      </c>
      <c r="S104" s="301">
        <v>121160.69</v>
      </c>
      <c r="W104" s="301">
        <v>283320</v>
      </c>
      <c r="X104" s="301">
        <v>3000</v>
      </c>
      <c r="Y104">
        <v>296000</v>
      </c>
      <c r="AB104">
        <v>35533.01</v>
      </c>
      <c r="AC104">
        <v>1078511.05</v>
      </c>
      <c r="AF104">
        <v>4673.1099999999997</v>
      </c>
      <c r="AG104" s="72">
        <f t="shared" si="7"/>
        <v>160673.82999999999</v>
      </c>
      <c r="AH104" s="50">
        <f t="shared" si="8"/>
        <v>6424.77</v>
      </c>
      <c r="AI104" s="51">
        <f t="shared" si="9"/>
        <v>154249.06</v>
      </c>
      <c r="AJ104" s="48">
        <f t="shared" si="10"/>
        <v>407480.69</v>
      </c>
      <c r="AK104" s="47">
        <f t="shared" si="11"/>
        <v>1414717.1700000002</v>
      </c>
      <c r="AL104" s="56">
        <f t="shared" si="12"/>
        <v>-1007236.4800000002</v>
      </c>
    </row>
    <row r="105" spans="1:38" ht="14.4" thickBot="1" x14ac:dyDescent="0.3">
      <c r="A105" s="38" t="s">
        <v>387</v>
      </c>
      <c r="B105" s="38" t="s">
        <v>388</v>
      </c>
      <c r="C105" s="63">
        <v>3193</v>
      </c>
      <c r="D105" s="64" t="s">
        <v>772</v>
      </c>
      <c r="E105" t="s">
        <v>2907</v>
      </c>
      <c r="F105" s="301">
        <v>385172.45</v>
      </c>
      <c r="G105" s="301">
        <v>0</v>
      </c>
      <c r="H105" s="301">
        <v>154524.07999999999</v>
      </c>
      <c r="I105">
        <v>417619.33</v>
      </c>
      <c r="J105">
        <v>309743.86</v>
      </c>
      <c r="N105" s="301">
        <v>695.65</v>
      </c>
      <c r="Q105">
        <v>-966026.35</v>
      </c>
      <c r="R105">
        <v>2219622</v>
      </c>
      <c r="S105" s="301">
        <v>180924.78</v>
      </c>
      <c r="W105" s="301">
        <v>225620</v>
      </c>
      <c r="X105" s="301">
        <v>26340</v>
      </c>
      <c r="Y105">
        <v>257288</v>
      </c>
      <c r="AB105">
        <v>103423.39</v>
      </c>
      <c r="AC105">
        <v>35478.080000000002</v>
      </c>
      <c r="AF105">
        <v>13302.89</v>
      </c>
      <c r="AG105" s="72">
        <f t="shared" si="7"/>
        <v>539696.53</v>
      </c>
      <c r="AH105" s="50">
        <f t="shared" si="8"/>
        <v>695.65</v>
      </c>
      <c r="AI105" s="51">
        <f t="shared" si="9"/>
        <v>539000.88</v>
      </c>
      <c r="AJ105" s="48">
        <f t="shared" si="10"/>
        <v>432884.78</v>
      </c>
      <c r="AK105" s="47">
        <f t="shared" si="11"/>
        <v>409492.36000000004</v>
      </c>
      <c r="AL105" s="56">
        <f t="shared" si="12"/>
        <v>23392.419999999984</v>
      </c>
    </row>
    <row r="106" spans="1:38" ht="14.4" thickBot="1" x14ac:dyDescent="0.3">
      <c r="A106" s="38" t="s">
        <v>387</v>
      </c>
      <c r="B106" s="38" t="s">
        <v>388</v>
      </c>
      <c r="C106" s="63">
        <v>4152</v>
      </c>
      <c r="D106" s="64" t="s">
        <v>773</v>
      </c>
      <c r="E106" t="s">
        <v>2909</v>
      </c>
      <c r="F106" s="301">
        <v>343916.3</v>
      </c>
      <c r="G106" s="301">
        <v>0</v>
      </c>
      <c r="H106" s="301">
        <v>19500.23</v>
      </c>
      <c r="I106">
        <v>781037.68</v>
      </c>
      <c r="J106">
        <v>12740.05</v>
      </c>
      <c r="N106" s="301">
        <v>-9706.15</v>
      </c>
      <c r="O106">
        <v>2000</v>
      </c>
      <c r="Q106">
        <v>1315472.5900000001</v>
      </c>
      <c r="S106" s="301">
        <v>30269.89</v>
      </c>
      <c r="W106" s="301">
        <v>227660</v>
      </c>
      <c r="X106" s="301">
        <v>10000</v>
      </c>
      <c r="Y106">
        <v>288785.91999999998</v>
      </c>
      <c r="AB106">
        <v>33700.18</v>
      </c>
      <c r="AC106">
        <v>60669.26</v>
      </c>
      <c r="AF106">
        <v>5122.75</v>
      </c>
      <c r="AG106" s="72">
        <f t="shared" si="7"/>
        <v>363416.52999999997</v>
      </c>
      <c r="AH106" s="50">
        <f t="shared" si="8"/>
        <v>-9706.15</v>
      </c>
      <c r="AI106" s="51">
        <f t="shared" si="9"/>
        <v>373122.68</v>
      </c>
      <c r="AJ106" s="48">
        <f t="shared" si="10"/>
        <v>267929.89</v>
      </c>
      <c r="AK106" s="47">
        <f t="shared" si="11"/>
        <v>388278.11</v>
      </c>
      <c r="AL106" s="56">
        <f t="shared" si="12"/>
        <v>-120348.21999999997</v>
      </c>
    </row>
    <row r="107" spans="1:38" ht="14.4" thickBot="1" x14ac:dyDescent="0.3">
      <c r="A107" s="38" t="s">
        <v>391</v>
      </c>
      <c r="B107" s="38" t="s">
        <v>392</v>
      </c>
      <c r="C107" s="63">
        <v>4559</v>
      </c>
      <c r="D107" s="64" t="s">
        <v>774</v>
      </c>
      <c r="E107" t="s">
        <v>2911</v>
      </c>
      <c r="F107" s="301">
        <v>963870.99</v>
      </c>
      <c r="G107" s="301">
        <v>0</v>
      </c>
      <c r="H107" s="301">
        <v>132268.4</v>
      </c>
      <c r="I107">
        <v>883519.23</v>
      </c>
      <c r="J107">
        <v>1048633.6299999999</v>
      </c>
      <c r="N107" s="301">
        <v>0</v>
      </c>
      <c r="Q107">
        <v>-1645156.83</v>
      </c>
      <c r="R107">
        <v>4303318.3099999996</v>
      </c>
      <c r="S107" s="301">
        <v>499377.69</v>
      </c>
      <c r="W107" s="301">
        <v>402488.4</v>
      </c>
      <c r="Y107">
        <v>416488.4</v>
      </c>
      <c r="AB107">
        <v>45375.8</v>
      </c>
      <c r="AC107">
        <v>23713.3</v>
      </c>
      <c r="AG107" s="72">
        <f t="shared" si="7"/>
        <v>1096139.3899999999</v>
      </c>
      <c r="AH107" s="50">
        <f t="shared" si="8"/>
        <v>0</v>
      </c>
      <c r="AI107" s="51">
        <f t="shared" si="9"/>
        <v>1096139.3899999999</v>
      </c>
      <c r="AJ107" s="48">
        <f t="shared" si="10"/>
        <v>901866.09000000008</v>
      </c>
      <c r="AK107" s="47">
        <f t="shared" si="11"/>
        <v>485577.5</v>
      </c>
      <c r="AL107" s="56">
        <f t="shared" si="12"/>
        <v>416288.59000000008</v>
      </c>
    </row>
    <row r="108" spans="1:38" ht="14.4" thickBot="1" x14ac:dyDescent="0.3">
      <c r="A108" s="38" t="s">
        <v>391</v>
      </c>
      <c r="B108" s="38" t="s">
        <v>392</v>
      </c>
      <c r="C108" s="63">
        <v>1402</v>
      </c>
      <c r="D108" s="64" t="s">
        <v>775</v>
      </c>
      <c r="E108" t="s">
        <v>2912</v>
      </c>
      <c r="F108" s="301">
        <v>574041.84</v>
      </c>
      <c r="G108" s="301">
        <v>0</v>
      </c>
      <c r="H108" s="301">
        <v>33366.120000000003</v>
      </c>
      <c r="I108">
        <v>493429.32</v>
      </c>
      <c r="J108">
        <v>181158.35</v>
      </c>
      <c r="N108" s="301">
        <v>0</v>
      </c>
      <c r="Q108">
        <v>-1224278.8500000001</v>
      </c>
      <c r="R108">
        <v>2346487</v>
      </c>
      <c r="S108" s="301">
        <v>270621.88</v>
      </c>
      <c r="W108" s="301">
        <v>258087</v>
      </c>
      <c r="Y108">
        <v>273287</v>
      </c>
      <c r="AB108">
        <v>38337.519999999997</v>
      </c>
      <c r="AC108">
        <v>31956.880000000001</v>
      </c>
      <c r="AG108" s="72">
        <f t="shared" si="7"/>
        <v>607407.96</v>
      </c>
      <c r="AH108" s="50">
        <f t="shared" si="8"/>
        <v>0</v>
      </c>
      <c r="AI108" s="51">
        <f t="shared" si="9"/>
        <v>607407.96</v>
      </c>
      <c r="AJ108" s="48">
        <f t="shared" si="10"/>
        <v>528708.88</v>
      </c>
      <c r="AK108" s="47">
        <f t="shared" si="11"/>
        <v>343581.4</v>
      </c>
      <c r="AL108" s="56">
        <f t="shared" si="12"/>
        <v>185127.47999999998</v>
      </c>
    </row>
    <row r="109" spans="1:38" ht="14.4" thickBot="1" x14ac:dyDescent="0.3">
      <c r="A109" s="38" t="s">
        <v>391</v>
      </c>
      <c r="B109" s="38" t="s">
        <v>392</v>
      </c>
      <c r="C109" s="63">
        <v>4041</v>
      </c>
      <c r="D109" s="64" t="s">
        <v>776</v>
      </c>
      <c r="E109" t="s">
        <v>2913</v>
      </c>
      <c r="F109" s="301">
        <v>1011900.91</v>
      </c>
      <c r="G109" s="301">
        <v>0</v>
      </c>
      <c r="H109" s="301">
        <v>96282.53</v>
      </c>
      <c r="I109">
        <v>791019.37</v>
      </c>
      <c r="J109">
        <v>219242.73</v>
      </c>
      <c r="K109" s="301">
        <v>0</v>
      </c>
      <c r="N109" s="301">
        <v>28.04</v>
      </c>
      <c r="Q109">
        <v>-243953.84</v>
      </c>
      <c r="R109">
        <v>2125037.4300000002</v>
      </c>
      <c r="S109" s="301">
        <v>421568.11</v>
      </c>
      <c r="W109" s="301">
        <v>382865</v>
      </c>
      <c r="Y109">
        <v>398065</v>
      </c>
      <c r="AB109">
        <v>115845.33</v>
      </c>
      <c r="AC109">
        <v>31407.1</v>
      </c>
      <c r="AG109" s="72">
        <f t="shared" si="7"/>
        <v>1108183.44</v>
      </c>
      <c r="AH109" s="50">
        <f t="shared" si="8"/>
        <v>28.04</v>
      </c>
      <c r="AI109" s="51">
        <f t="shared" si="9"/>
        <v>1108155.3999999999</v>
      </c>
      <c r="AJ109" s="48">
        <f t="shared" si="10"/>
        <v>804433.11</v>
      </c>
      <c r="AK109" s="47">
        <f t="shared" si="11"/>
        <v>545317.43000000005</v>
      </c>
      <c r="AL109" s="56">
        <f t="shared" si="12"/>
        <v>259115.67999999993</v>
      </c>
    </row>
    <row r="110" spans="1:38" ht="14.4" thickBot="1" x14ac:dyDescent="0.3">
      <c r="A110" s="38" t="s">
        <v>391</v>
      </c>
      <c r="B110" s="38" t="s">
        <v>392</v>
      </c>
      <c r="C110" s="63">
        <v>3664</v>
      </c>
      <c r="D110" s="64" t="s">
        <v>777</v>
      </c>
      <c r="E110" t="s">
        <v>2914</v>
      </c>
      <c r="F110" s="301">
        <v>941772.91</v>
      </c>
      <c r="G110" s="301">
        <v>0</v>
      </c>
      <c r="H110" s="301">
        <v>0</v>
      </c>
      <c r="I110">
        <v>2874277.85</v>
      </c>
      <c r="J110">
        <v>500279.55</v>
      </c>
      <c r="M110" s="301">
        <v>12000</v>
      </c>
      <c r="N110" s="301">
        <v>0</v>
      </c>
      <c r="Q110">
        <v>2963666.5</v>
      </c>
      <c r="R110">
        <v>1196485.3400000001</v>
      </c>
      <c r="S110" s="301">
        <v>317878.71999999997</v>
      </c>
      <c r="W110" s="301">
        <v>309046</v>
      </c>
      <c r="X110" s="301">
        <v>41354</v>
      </c>
      <c r="Y110">
        <v>348827</v>
      </c>
      <c r="AB110">
        <v>95122.9</v>
      </c>
      <c r="AC110">
        <v>48969.919999999998</v>
      </c>
      <c r="AG110" s="72">
        <f t="shared" si="7"/>
        <v>941772.91</v>
      </c>
      <c r="AH110" s="50">
        <f t="shared" si="8"/>
        <v>12000</v>
      </c>
      <c r="AI110" s="51">
        <f t="shared" si="9"/>
        <v>929772.91</v>
      </c>
      <c r="AJ110" s="48">
        <f t="shared" si="10"/>
        <v>668278.72</v>
      </c>
      <c r="AK110" s="47">
        <f t="shared" si="11"/>
        <v>492919.82</v>
      </c>
      <c r="AL110" s="56">
        <f t="shared" si="12"/>
        <v>175358.89999999997</v>
      </c>
    </row>
    <row r="111" spans="1:38" ht="14.4" thickBot="1" x14ac:dyDescent="0.3">
      <c r="A111" s="38" t="s">
        <v>391</v>
      </c>
      <c r="B111" s="38" t="s">
        <v>392</v>
      </c>
      <c r="C111" s="63">
        <v>1748</v>
      </c>
      <c r="D111" s="64" t="s">
        <v>778</v>
      </c>
      <c r="E111" t="s">
        <v>2932</v>
      </c>
      <c r="F111" s="301">
        <v>599175.05000000005</v>
      </c>
      <c r="G111" s="301">
        <v>0</v>
      </c>
      <c r="H111" s="301">
        <v>39864.71</v>
      </c>
      <c r="I111">
        <v>362127.42</v>
      </c>
      <c r="J111">
        <v>156571.78</v>
      </c>
      <c r="N111" s="301">
        <v>0</v>
      </c>
      <c r="Q111">
        <v>-206657.87</v>
      </c>
      <c r="R111">
        <v>1169693.49</v>
      </c>
      <c r="S111" s="301">
        <v>335963.21</v>
      </c>
      <c r="W111" s="301">
        <v>131914</v>
      </c>
      <c r="Y111">
        <v>181044</v>
      </c>
      <c r="AB111">
        <v>38233.24</v>
      </c>
      <c r="AC111">
        <v>31677.19</v>
      </c>
      <c r="AG111" s="72">
        <f t="shared" si="7"/>
        <v>639039.76</v>
      </c>
      <c r="AH111" s="50">
        <f t="shared" si="8"/>
        <v>0</v>
      </c>
      <c r="AI111" s="51">
        <f t="shared" si="9"/>
        <v>639039.76</v>
      </c>
      <c r="AJ111" s="48">
        <f t="shared" si="10"/>
        <v>467877.21</v>
      </c>
      <c r="AK111" s="47">
        <f t="shared" si="11"/>
        <v>250954.43</v>
      </c>
      <c r="AL111" s="56">
        <f t="shared" si="12"/>
        <v>216922.78000000003</v>
      </c>
    </row>
    <row r="112" spans="1:38" ht="14.4" thickBot="1" x14ac:dyDescent="0.3">
      <c r="A112" s="38" t="s">
        <v>395</v>
      </c>
      <c r="B112" s="38" t="s">
        <v>396</v>
      </c>
      <c r="C112" s="63">
        <v>5082</v>
      </c>
      <c r="D112" s="64" t="s">
        <v>779</v>
      </c>
      <c r="E112" t="s">
        <v>2915</v>
      </c>
      <c r="F112" s="301">
        <v>604269.47</v>
      </c>
      <c r="G112" s="301">
        <v>841.8</v>
      </c>
      <c r="H112" s="301">
        <v>67780.039999999994</v>
      </c>
      <c r="I112">
        <v>1422631.3</v>
      </c>
      <c r="J112">
        <v>1195537.1599999999</v>
      </c>
      <c r="M112" s="301">
        <v>116400</v>
      </c>
      <c r="N112" s="301">
        <v>0</v>
      </c>
      <c r="Q112">
        <v>2500678.94</v>
      </c>
      <c r="R112">
        <v>620039.24</v>
      </c>
      <c r="S112" s="301">
        <v>365422.13</v>
      </c>
      <c r="W112" s="301">
        <v>484252.4</v>
      </c>
      <c r="X112" s="301">
        <v>119561</v>
      </c>
      <c r="Y112">
        <v>547837.4</v>
      </c>
      <c r="AB112">
        <v>60085.26</v>
      </c>
      <c r="AC112">
        <v>94442.14</v>
      </c>
      <c r="AF112">
        <v>20446.14</v>
      </c>
      <c r="AG112" s="72">
        <f t="shared" si="7"/>
        <v>672891.31</v>
      </c>
      <c r="AH112" s="50">
        <f t="shared" si="8"/>
        <v>116400</v>
      </c>
      <c r="AI112" s="51">
        <f t="shared" si="9"/>
        <v>556491.31000000006</v>
      </c>
      <c r="AJ112" s="48">
        <f t="shared" si="10"/>
        <v>969235.53</v>
      </c>
      <c r="AK112" s="47">
        <f t="shared" si="11"/>
        <v>722810.94000000006</v>
      </c>
      <c r="AL112" s="56">
        <f t="shared" si="12"/>
        <v>246424.58999999997</v>
      </c>
    </row>
    <row r="113" spans="1:38" ht="14.4" thickBot="1" x14ac:dyDescent="0.3">
      <c r="A113" s="38" t="s">
        <v>395</v>
      </c>
      <c r="B113" s="38" t="s">
        <v>396</v>
      </c>
      <c r="C113" s="63">
        <v>5235</v>
      </c>
      <c r="D113" s="64" t="s">
        <v>780</v>
      </c>
      <c r="E113" t="s">
        <v>2916</v>
      </c>
      <c r="F113" s="301">
        <v>1927003.36</v>
      </c>
      <c r="G113" s="301">
        <v>0</v>
      </c>
      <c r="H113" s="301">
        <v>53904.41</v>
      </c>
      <c r="I113">
        <v>1419284.05</v>
      </c>
      <c r="J113">
        <v>67662.05</v>
      </c>
      <c r="M113" s="301">
        <v>648255</v>
      </c>
      <c r="N113" s="301">
        <v>-322.43</v>
      </c>
      <c r="Q113">
        <v>-1015293.51</v>
      </c>
      <c r="R113">
        <v>3271774.09</v>
      </c>
      <c r="S113" s="301">
        <v>903275.87</v>
      </c>
      <c r="T113" s="301">
        <v>6400</v>
      </c>
      <c r="Y113">
        <v>100966</v>
      </c>
      <c r="AB113">
        <v>83449.66</v>
      </c>
      <c r="AC113">
        <v>30659.49</v>
      </c>
      <c r="AG113" s="72">
        <f t="shared" si="7"/>
        <v>1980907.77</v>
      </c>
      <c r="AH113" s="50">
        <f t="shared" si="8"/>
        <v>647932.56999999995</v>
      </c>
      <c r="AI113" s="51">
        <f t="shared" si="9"/>
        <v>1332975.2000000002</v>
      </c>
      <c r="AJ113" s="48">
        <f t="shared" si="10"/>
        <v>909675.87</v>
      </c>
      <c r="AK113" s="47">
        <f t="shared" si="11"/>
        <v>215075.15</v>
      </c>
      <c r="AL113" s="56">
        <f t="shared" si="12"/>
        <v>694600.72</v>
      </c>
    </row>
    <row r="114" spans="1:38" ht="14.4" thickBot="1" x14ac:dyDescent="0.3">
      <c r="A114" s="38" t="s">
        <v>395</v>
      </c>
      <c r="B114" s="38" t="s">
        <v>396</v>
      </c>
      <c r="C114" s="63">
        <v>2707</v>
      </c>
      <c r="D114" s="64" t="s">
        <v>781</v>
      </c>
      <c r="E114" t="s">
        <v>2917</v>
      </c>
      <c r="F114" s="301">
        <v>960692.39</v>
      </c>
      <c r="G114" s="301">
        <v>0</v>
      </c>
      <c r="H114" s="301">
        <v>17664</v>
      </c>
      <c r="I114">
        <v>725530.88</v>
      </c>
      <c r="J114">
        <v>457299.31</v>
      </c>
      <c r="M114" s="301">
        <v>65000</v>
      </c>
      <c r="N114" s="301">
        <v>-1471</v>
      </c>
      <c r="Q114">
        <v>938883.77</v>
      </c>
      <c r="R114">
        <v>1131001.29</v>
      </c>
      <c r="S114" s="301">
        <v>255374.01</v>
      </c>
      <c r="W114" s="301">
        <v>153700</v>
      </c>
      <c r="Y114">
        <v>221527</v>
      </c>
      <c r="AB114">
        <v>73579.31</v>
      </c>
      <c r="AC114">
        <v>19671.18</v>
      </c>
      <c r="AG114" s="72">
        <f t="shared" si="7"/>
        <v>978356.39</v>
      </c>
      <c r="AH114" s="50">
        <f t="shared" si="8"/>
        <v>63529</v>
      </c>
      <c r="AI114" s="51">
        <f t="shared" si="9"/>
        <v>914827.39</v>
      </c>
      <c r="AJ114" s="48">
        <f t="shared" si="10"/>
        <v>409074.01</v>
      </c>
      <c r="AK114" s="47">
        <f t="shared" si="11"/>
        <v>314777.49</v>
      </c>
      <c r="AL114" s="56">
        <f t="shared" si="12"/>
        <v>94296.520000000019</v>
      </c>
    </row>
    <row r="115" spans="1:38" ht="14.4" thickBot="1" x14ac:dyDescent="0.3">
      <c r="A115" s="38" t="s">
        <v>395</v>
      </c>
      <c r="B115" s="38" t="s">
        <v>396</v>
      </c>
      <c r="C115" s="63">
        <v>4472</v>
      </c>
      <c r="D115" s="64" t="s">
        <v>782</v>
      </c>
      <c r="E115" t="s">
        <v>2918</v>
      </c>
      <c r="F115" s="301">
        <v>388716.74</v>
      </c>
      <c r="G115" s="301">
        <v>0</v>
      </c>
      <c r="H115" s="301">
        <v>12480.42</v>
      </c>
      <c r="I115">
        <v>746682.4</v>
      </c>
      <c r="J115">
        <v>1131548.6399999999</v>
      </c>
      <c r="K115" s="301">
        <v>0</v>
      </c>
      <c r="M115" s="301">
        <v>81260</v>
      </c>
      <c r="N115" s="301">
        <v>0</v>
      </c>
      <c r="Q115">
        <v>457047.07</v>
      </c>
      <c r="R115">
        <v>1731639.01</v>
      </c>
      <c r="S115" s="301">
        <v>463475.28</v>
      </c>
      <c r="W115" s="301">
        <v>311800</v>
      </c>
      <c r="Y115">
        <v>417444</v>
      </c>
      <c r="AB115">
        <v>132259.28</v>
      </c>
      <c r="AC115">
        <v>68359.88</v>
      </c>
      <c r="AG115" s="72">
        <f t="shared" si="7"/>
        <v>401197.16</v>
      </c>
      <c r="AH115" s="50">
        <f t="shared" si="8"/>
        <v>81260</v>
      </c>
      <c r="AI115" s="51">
        <f t="shared" si="9"/>
        <v>319937.15999999997</v>
      </c>
      <c r="AJ115" s="48">
        <f t="shared" si="10"/>
        <v>775275.28</v>
      </c>
      <c r="AK115" s="47">
        <f t="shared" si="11"/>
        <v>618063.16</v>
      </c>
      <c r="AL115" s="56">
        <f t="shared" si="12"/>
        <v>157212.12</v>
      </c>
    </row>
    <row r="116" spans="1:38" ht="14.4" thickBot="1" x14ac:dyDescent="0.3">
      <c r="A116" s="38" t="s">
        <v>395</v>
      </c>
      <c r="B116" s="38" t="s">
        <v>396</v>
      </c>
      <c r="C116" s="63">
        <v>1392</v>
      </c>
      <c r="D116" s="64" t="s">
        <v>783</v>
      </c>
      <c r="E116" t="s">
        <v>2919</v>
      </c>
      <c r="F116" s="301">
        <v>528955.26</v>
      </c>
      <c r="G116" s="301">
        <v>0</v>
      </c>
      <c r="H116" s="301">
        <v>5246.61</v>
      </c>
      <c r="I116">
        <v>463260.7</v>
      </c>
      <c r="J116">
        <v>273790.36</v>
      </c>
      <c r="K116" s="301">
        <v>0</v>
      </c>
      <c r="N116" s="301">
        <v>0</v>
      </c>
      <c r="Q116">
        <v>-1177744.47</v>
      </c>
      <c r="R116">
        <v>2359915.73</v>
      </c>
      <c r="S116" s="301">
        <v>192568.86</v>
      </c>
      <c r="W116" s="301">
        <v>65930</v>
      </c>
      <c r="Y116">
        <v>73418</v>
      </c>
      <c r="AB116">
        <v>25342.87</v>
      </c>
      <c r="AC116">
        <v>36281.32</v>
      </c>
      <c r="AG116" s="72">
        <f t="shared" si="7"/>
        <v>534201.87</v>
      </c>
      <c r="AH116" s="50">
        <f t="shared" si="8"/>
        <v>0</v>
      </c>
      <c r="AI116" s="51">
        <f t="shared" si="9"/>
        <v>534201.87</v>
      </c>
      <c r="AJ116" s="48">
        <f t="shared" si="10"/>
        <v>258498.86</v>
      </c>
      <c r="AK116" s="47">
        <f t="shared" si="11"/>
        <v>135042.19</v>
      </c>
      <c r="AL116" s="56">
        <f t="shared" si="12"/>
        <v>123456.66999999998</v>
      </c>
    </row>
    <row r="117" spans="1:38" ht="14.4" thickBot="1" x14ac:dyDescent="0.3">
      <c r="A117" s="38" t="s">
        <v>395</v>
      </c>
      <c r="B117" s="38" t="s">
        <v>396</v>
      </c>
      <c r="C117" s="63">
        <v>4729</v>
      </c>
      <c r="D117" s="64" t="s">
        <v>784</v>
      </c>
      <c r="E117" t="s">
        <v>2920</v>
      </c>
      <c r="F117" s="301">
        <v>1131095.93</v>
      </c>
      <c r="G117" s="301">
        <v>30068.99</v>
      </c>
      <c r="H117" s="301">
        <v>106947.48</v>
      </c>
      <c r="I117">
        <v>105860.97</v>
      </c>
      <c r="J117">
        <v>550437.06999999995</v>
      </c>
      <c r="M117" s="301">
        <v>166486.5</v>
      </c>
      <c r="N117" s="301">
        <v>67.87</v>
      </c>
      <c r="Q117">
        <v>91728.81</v>
      </c>
      <c r="R117">
        <v>1221990.08</v>
      </c>
      <c r="S117" s="301">
        <v>720888.74</v>
      </c>
      <c r="T117" s="301">
        <v>57670</v>
      </c>
      <c r="W117" s="301">
        <v>309400</v>
      </c>
      <c r="X117" s="301">
        <v>151569</v>
      </c>
      <c r="Y117">
        <v>397172</v>
      </c>
      <c r="AB117">
        <v>151597.22</v>
      </c>
      <c r="AC117">
        <v>24641.34</v>
      </c>
      <c r="AG117" s="72">
        <f t="shared" si="7"/>
        <v>1268112.3999999999</v>
      </c>
      <c r="AH117" s="50">
        <f t="shared" si="8"/>
        <v>166554.37</v>
      </c>
      <c r="AI117" s="51">
        <f t="shared" si="9"/>
        <v>1101558.0299999998</v>
      </c>
      <c r="AJ117" s="48">
        <f t="shared" si="10"/>
        <v>1239527.74</v>
      </c>
      <c r="AK117" s="47">
        <f t="shared" si="11"/>
        <v>573410.55999999994</v>
      </c>
      <c r="AL117" s="56">
        <f t="shared" si="12"/>
        <v>666117.18000000005</v>
      </c>
    </row>
    <row r="118" spans="1:38" ht="14.4" thickBot="1" x14ac:dyDescent="0.3">
      <c r="A118" s="38" t="s">
        <v>399</v>
      </c>
      <c r="B118" s="38" t="s">
        <v>400</v>
      </c>
      <c r="C118" s="63">
        <v>3571</v>
      </c>
      <c r="D118" s="64" t="s">
        <v>785</v>
      </c>
      <c r="E118" t="s">
        <v>2921</v>
      </c>
      <c r="F118" s="301">
        <v>737596.1</v>
      </c>
      <c r="G118" s="301">
        <v>0</v>
      </c>
      <c r="H118" s="301">
        <v>153721.14000000001</v>
      </c>
      <c r="I118">
        <v>768429.15</v>
      </c>
      <c r="J118">
        <v>62954.19</v>
      </c>
      <c r="L118" s="301">
        <v>14600</v>
      </c>
      <c r="M118" s="301">
        <v>142417</v>
      </c>
      <c r="N118" s="301">
        <v>5813</v>
      </c>
      <c r="O118">
        <v>54451</v>
      </c>
      <c r="Q118">
        <v>97645.05</v>
      </c>
      <c r="R118">
        <v>1488507.55</v>
      </c>
      <c r="S118" s="301">
        <v>35038.050000000003</v>
      </c>
      <c r="W118" s="301">
        <v>208140</v>
      </c>
      <c r="Y118">
        <v>237340</v>
      </c>
      <c r="AB118">
        <v>27443.17</v>
      </c>
      <c r="AC118">
        <v>26157.62</v>
      </c>
      <c r="AG118" s="72">
        <f t="shared" si="7"/>
        <v>891317.24</v>
      </c>
      <c r="AH118" s="50">
        <f t="shared" si="8"/>
        <v>162830</v>
      </c>
      <c r="AI118" s="51">
        <f t="shared" si="9"/>
        <v>728487.24</v>
      </c>
      <c r="AJ118" s="48">
        <f t="shared" si="10"/>
        <v>243178.05</v>
      </c>
      <c r="AK118" s="47">
        <f t="shared" si="11"/>
        <v>290940.78999999998</v>
      </c>
      <c r="AL118" s="56">
        <f t="shared" si="12"/>
        <v>-47762.739999999991</v>
      </c>
    </row>
    <row r="119" spans="1:38" ht="14.4" thickBot="1" x14ac:dyDescent="0.3">
      <c r="A119" s="38" t="s">
        <v>399</v>
      </c>
      <c r="B119" s="38" t="s">
        <v>400</v>
      </c>
      <c r="C119" s="63">
        <v>3383</v>
      </c>
      <c r="D119" s="64" t="s">
        <v>786</v>
      </c>
      <c r="E119" t="s">
        <v>2922</v>
      </c>
      <c r="F119" s="301">
        <v>1012446.61</v>
      </c>
      <c r="G119" s="301">
        <v>0</v>
      </c>
      <c r="H119" s="301">
        <v>98725.3</v>
      </c>
      <c r="I119">
        <v>597338.62</v>
      </c>
      <c r="J119">
        <v>103580.18</v>
      </c>
      <c r="L119" s="301">
        <v>13800</v>
      </c>
      <c r="N119" s="301">
        <v>0</v>
      </c>
      <c r="O119">
        <v>119800</v>
      </c>
      <c r="Q119">
        <v>1781423.71</v>
      </c>
      <c r="S119" s="301">
        <v>29404.1</v>
      </c>
      <c r="W119" s="301">
        <v>386680</v>
      </c>
      <c r="Y119">
        <v>420780</v>
      </c>
      <c r="AB119">
        <v>31075.09</v>
      </c>
      <c r="AC119">
        <v>16762.009999999998</v>
      </c>
      <c r="AG119" s="72">
        <f t="shared" si="7"/>
        <v>1111171.9099999999</v>
      </c>
      <c r="AH119" s="50">
        <f t="shared" si="8"/>
        <v>13800</v>
      </c>
      <c r="AI119" s="51">
        <f t="shared" si="9"/>
        <v>1097371.9099999999</v>
      </c>
      <c r="AJ119" s="48">
        <f t="shared" si="10"/>
        <v>416084.1</v>
      </c>
      <c r="AK119" s="47">
        <f t="shared" si="11"/>
        <v>468617.10000000003</v>
      </c>
      <c r="AL119" s="56">
        <f t="shared" si="12"/>
        <v>-52533.000000000058</v>
      </c>
    </row>
    <row r="120" spans="1:38" ht="14.4" thickBot="1" x14ac:dyDescent="0.3">
      <c r="A120" s="38" t="s">
        <v>399</v>
      </c>
      <c r="B120" s="38" t="s">
        <v>400</v>
      </c>
      <c r="C120" s="63">
        <v>3666</v>
      </c>
      <c r="D120" s="64" t="s">
        <v>787</v>
      </c>
      <c r="E120" t="s">
        <v>2923</v>
      </c>
      <c r="F120" s="301">
        <v>743744.48</v>
      </c>
      <c r="G120" s="301">
        <v>0</v>
      </c>
      <c r="H120" s="301">
        <v>17193.11</v>
      </c>
      <c r="I120">
        <v>490160.79</v>
      </c>
      <c r="J120">
        <v>89690.7</v>
      </c>
      <c r="K120" s="301">
        <v>0</v>
      </c>
      <c r="L120" s="301">
        <v>14600</v>
      </c>
      <c r="M120" s="301">
        <v>12000</v>
      </c>
      <c r="N120" s="301">
        <v>6340.4</v>
      </c>
      <c r="O120">
        <v>112518.9</v>
      </c>
      <c r="Q120">
        <v>-444276.04</v>
      </c>
      <c r="R120">
        <v>1693308.65</v>
      </c>
      <c r="S120" s="301">
        <v>19487.36</v>
      </c>
      <c r="W120" s="301">
        <v>325243.8</v>
      </c>
      <c r="Y120">
        <v>354443.8</v>
      </c>
      <c r="AB120">
        <v>22991.97</v>
      </c>
      <c r="AC120">
        <v>17281.57</v>
      </c>
      <c r="AF120">
        <v>2542</v>
      </c>
      <c r="AG120" s="72">
        <f t="shared" si="7"/>
        <v>760937.59</v>
      </c>
      <c r="AH120" s="50">
        <f t="shared" si="8"/>
        <v>32940.400000000001</v>
      </c>
      <c r="AI120" s="51">
        <f t="shared" si="9"/>
        <v>727997.19</v>
      </c>
      <c r="AJ120" s="48">
        <f t="shared" si="10"/>
        <v>344731.16</v>
      </c>
      <c r="AK120" s="47">
        <f t="shared" si="11"/>
        <v>397259.34</v>
      </c>
      <c r="AL120" s="56">
        <f t="shared" si="12"/>
        <v>-52528.180000000051</v>
      </c>
    </row>
    <row r="121" spans="1:38" ht="14.4" thickBot="1" x14ac:dyDescent="0.3">
      <c r="A121" s="38" t="s">
        <v>399</v>
      </c>
      <c r="B121" s="38" t="s">
        <v>400</v>
      </c>
      <c r="C121" s="63">
        <v>4139</v>
      </c>
      <c r="D121" s="64" t="s">
        <v>788</v>
      </c>
      <c r="E121" t="s">
        <v>2924</v>
      </c>
      <c r="F121" s="301">
        <v>700546.65</v>
      </c>
      <c r="G121" s="301">
        <v>0</v>
      </c>
      <c r="H121" s="301">
        <v>229867.49</v>
      </c>
      <c r="I121">
        <v>777608.75</v>
      </c>
      <c r="J121">
        <v>167450.47</v>
      </c>
      <c r="L121" s="301">
        <v>21700</v>
      </c>
      <c r="M121" s="301">
        <v>51444</v>
      </c>
      <c r="N121" s="301">
        <v>0</v>
      </c>
      <c r="O121">
        <v>28860</v>
      </c>
      <c r="Q121">
        <v>-170738.79</v>
      </c>
      <c r="R121">
        <v>2084116.46</v>
      </c>
      <c r="S121" s="301">
        <v>26008.27</v>
      </c>
      <c r="W121" s="301">
        <v>345638.40000000002</v>
      </c>
      <c r="Y121">
        <v>432228.4</v>
      </c>
      <c r="AB121">
        <v>13306.93</v>
      </c>
      <c r="AC121">
        <v>43792.11</v>
      </c>
      <c r="AF121">
        <v>5245</v>
      </c>
      <c r="AG121" s="72">
        <f t="shared" si="7"/>
        <v>930414.14</v>
      </c>
      <c r="AH121" s="50">
        <f t="shared" si="8"/>
        <v>73144</v>
      </c>
      <c r="AI121" s="51">
        <f t="shared" si="9"/>
        <v>857270.14</v>
      </c>
      <c r="AJ121" s="48">
        <f t="shared" si="10"/>
        <v>371646.67000000004</v>
      </c>
      <c r="AK121" s="47">
        <f t="shared" si="11"/>
        <v>494572.44</v>
      </c>
      <c r="AL121" s="56">
        <f t="shared" si="12"/>
        <v>-122925.76999999996</v>
      </c>
    </row>
    <row r="122" spans="1:38" ht="14.4" thickBot="1" x14ac:dyDescent="0.3">
      <c r="A122" s="38" t="s">
        <v>399</v>
      </c>
      <c r="B122" s="38" t="s">
        <v>400</v>
      </c>
      <c r="C122" s="63">
        <v>1457</v>
      </c>
      <c r="D122" s="64" t="s">
        <v>789</v>
      </c>
      <c r="E122" t="s">
        <v>2925</v>
      </c>
      <c r="F122" s="301">
        <v>378648.55</v>
      </c>
      <c r="G122" s="301">
        <v>0</v>
      </c>
      <c r="H122" s="301">
        <v>129787.01</v>
      </c>
      <c r="I122">
        <v>297493.62</v>
      </c>
      <c r="J122">
        <v>83921.12</v>
      </c>
      <c r="L122" s="301">
        <v>14700</v>
      </c>
      <c r="M122" s="301">
        <v>23400</v>
      </c>
      <c r="N122" s="301">
        <v>2449</v>
      </c>
      <c r="O122">
        <v>81000</v>
      </c>
      <c r="Q122">
        <v>480553.21</v>
      </c>
      <c r="R122">
        <v>345503.07</v>
      </c>
      <c r="S122" s="301">
        <v>47620.58</v>
      </c>
      <c r="W122" s="301">
        <v>143563</v>
      </c>
      <c r="Y122">
        <v>207576</v>
      </c>
      <c r="AB122">
        <v>21625.88</v>
      </c>
      <c r="AC122">
        <v>11208.91</v>
      </c>
      <c r="AG122" s="72">
        <f t="shared" si="7"/>
        <v>508435.56</v>
      </c>
      <c r="AH122" s="50">
        <f t="shared" si="8"/>
        <v>40549</v>
      </c>
      <c r="AI122" s="51">
        <f t="shared" si="9"/>
        <v>467886.56</v>
      </c>
      <c r="AJ122" s="48">
        <f t="shared" si="10"/>
        <v>191183.58000000002</v>
      </c>
      <c r="AK122" s="47">
        <f t="shared" si="11"/>
        <v>240410.79</v>
      </c>
      <c r="AL122" s="56">
        <f t="shared" si="12"/>
        <v>-49227.209999999992</v>
      </c>
    </row>
    <row r="123" spans="1:38" ht="14.4" thickBot="1" x14ac:dyDescent="0.3">
      <c r="A123" s="38" t="s">
        <v>399</v>
      </c>
      <c r="B123" s="38" t="s">
        <v>400</v>
      </c>
      <c r="C123" s="63">
        <v>2356</v>
      </c>
      <c r="D123" s="64" t="s">
        <v>790</v>
      </c>
      <c r="E123" t="s">
        <v>2933</v>
      </c>
      <c r="F123" s="301">
        <v>401818.63</v>
      </c>
      <c r="G123" s="301">
        <v>0</v>
      </c>
      <c r="H123" s="301">
        <v>114983.79</v>
      </c>
      <c r="I123">
        <v>453936.04</v>
      </c>
      <c r="J123">
        <v>107205.79</v>
      </c>
      <c r="K123" s="301">
        <v>0</v>
      </c>
      <c r="L123" s="301">
        <v>14600</v>
      </c>
      <c r="N123" s="301">
        <v>0</v>
      </c>
      <c r="Q123">
        <v>-1300666.2</v>
      </c>
      <c r="R123">
        <v>2439641.09</v>
      </c>
      <c r="S123" s="301">
        <v>18446.580000000002</v>
      </c>
      <c r="W123" s="301">
        <v>177680</v>
      </c>
      <c r="Y123">
        <v>206880</v>
      </c>
      <c r="AB123">
        <v>22643.11</v>
      </c>
      <c r="AC123">
        <v>32134.11</v>
      </c>
      <c r="AF123">
        <v>200</v>
      </c>
      <c r="AG123" s="72">
        <f t="shared" si="7"/>
        <v>516802.42</v>
      </c>
      <c r="AH123" s="50">
        <f t="shared" si="8"/>
        <v>14600</v>
      </c>
      <c r="AI123" s="51">
        <f t="shared" si="9"/>
        <v>502202.42</v>
      </c>
      <c r="AJ123" s="48">
        <f t="shared" si="10"/>
        <v>196126.58000000002</v>
      </c>
      <c r="AK123" s="47">
        <f t="shared" si="11"/>
        <v>261857.21999999997</v>
      </c>
      <c r="AL123" s="56">
        <f t="shared" si="12"/>
        <v>-65730.639999999956</v>
      </c>
    </row>
    <row r="124" spans="1:38" ht="14.4" thickBot="1" x14ac:dyDescent="0.3">
      <c r="A124" s="38" t="s">
        <v>399</v>
      </c>
      <c r="B124" s="38" t="s">
        <v>400</v>
      </c>
      <c r="C124" s="63">
        <v>3094</v>
      </c>
      <c r="D124" s="64" t="s">
        <v>791</v>
      </c>
      <c r="E124" t="s">
        <v>2935</v>
      </c>
      <c r="F124" s="301">
        <v>551719.89</v>
      </c>
      <c r="G124" s="301">
        <v>0</v>
      </c>
      <c r="H124" s="301">
        <v>251872.69</v>
      </c>
      <c r="I124">
        <v>510865</v>
      </c>
      <c r="J124">
        <v>99959.62</v>
      </c>
      <c r="L124" s="301">
        <v>13800</v>
      </c>
      <c r="M124" s="301">
        <v>26050</v>
      </c>
      <c r="N124" s="301">
        <v>3868.01</v>
      </c>
      <c r="O124">
        <v>108000</v>
      </c>
      <c r="Q124">
        <v>-1669847.71</v>
      </c>
      <c r="R124">
        <v>3028722.67</v>
      </c>
      <c r="S124" s="301">
        <v>30710.26</v>
      </c>
      <c r="W124" s="301">
        <v>198758.8</v>
      </c>
      <c r="Y124">
        <v>226358.8</v>
      </c>
      <c r="AB124">
        <v>16840</v>
      </c>
      <c r="AC124">
        <v>34706.53</v>
      </c>
      <c r="AF124">
        <v>5339.5</v>
      </c>
      <c r="AG124" s="72">
        <f t="shared" si="7"/>
        <v>803592.58000000007</v>
      </c>
      <c r="AH124" s="50">
        <f t="shared" si="8"/>
        <v>43718.01</v>
      </c>
      <c r="AI124" s="51">
        <f t="shared" si="9"/>
        <v>759874.57000000007</v>
      </c>
      <c r="AJ124" s="48">
        <f t="shared" si="10"/>
        <v>229469.06</v>
      </c>
      <c r="AK124" s="47">
        <f t="shared" si="11"/>
        <v>283244.82999999996</v>
      </c>
      <c r="AL124" s="56">
        <f t="shared" si="12"/>
        <v>-53775.76999999996</v>
      </c>
    </row>
    <row r="125" spans="1:38" ht="14.4" thickBot="1" x14ac:dyDescent="0.3">
      <c r="A125" s="38" t="s">
        <v>399</v>
      </c>
      <c r="B125" s="38" t="s">
        <v>400</v>
      </c>
      <c r="C125" s="63">
        <v>2499</v>
      </c>
      <c r="D125" s="64" t="s">
        <v>792</v>
      </c>
      <c r="E125" t="s">
        <v>2937</v>
      </c>
      <c r="F125" s="301">
        <v>276111.65000000002</v>
      </c>
      <c r="G125" s="301">
        <v>0</v>
      </c>
      <c r="H125" s="301">
        <v>35132.68</v>
      </c>
      <c r="I125">
        <v>1004584.77</v>
      </c>
      <c r="J125">
        <v>117472.34</v>
      </c>
      <c r="L125" s="301">
        <v>13500</v>
      </c>
      <c r="N125" s="301">
        <v>0</v>
      </c>
      <c r="O125">
        <v>31000</v>
      </c>
      <c r="Q125">
        <v>-1641801.67</v>
      </c>
      <c r="R125">
        <v>3118920.11</v>
      </c>
      <c r="S125" s="301">
        <v>13450.2</v>
      </c>
      <c r="W125" s="301">
        <v>197188.4</v>
      </c>
      <c r="Y125">
        <v>224188.4</v>
      </c>
      <c r="AB125">
        <v>17886.150000000001</v>
      </c>
      <c r="AC125">
        <v>45454.05</v>
      </c>
      <c r="AG125" s="72">
        <f t="shared" si="7"/>
        <v>311244.33</v>
      </c>
      <c r="AH125" s="50">
        <f t="shared" si="8"/>
        <v>13500</v>
      </c>
      <c r="AI125" s="51">
        <f t="shared" si="9"/>
        <v>297744.33</v>
      </c>
      <c r="AJ125" s="48">
        <f t="shared" si="10"/>
        <v>210638.6</v>
      </c>
      <c r="AK125" s="47">
        <f t="shared" si="11"/>
        <v>287528.59999999998</v>
      </c>
      <c r="AL125" s="56">
        <f t="shared" si="12"/>
        <v>-76889.999999999971</v>
      </c>
    </row>
    <row r="126" spans="1:38" ht="14.4" thickBot="1" x14ac:dyDescent="0.3">
      <c r="A126" s="38" t="s">
        <v>403</v>
      </c>
      <c r="B126" s="38" t="s">
        <v>404</v>
      </c>
      <c r="C126" s="63">
        <v>5132</v>
      </c>
      <c r="D126" s="64" t="s">
        <v>793</v>
      </c>
      <c r="E126" t="s">
        <v>2904</v>
      </c>
      <c r="F126" s="301">
        <v>294709.96999999997</v>
      </c>
      <c r="G126" s="301">
        <v>13600</v>
      </c>
      <c r="H126" s="301">
        <v>3155.33</v>
      </c>
      <c r="I126">
        <v>674548.3</v>
      </c>
      <c r="J126">
        <v>301823.45</v>
      </c>
      <c r="N126" s="301">
        <v>2060</v>
      </c>
      <c r="O126">
        <v>85640</v>
      </c>
      <c r="Q126">
        <v>-1415446.02</v>
      </c>
      <c r="R126">
        <v>2656385</v>
      </c>
      <c r="S126" s="301">
        <v>177203.06</v>
      </c>
      <c r="W126" s="301">
        <v>327366</v>
      </c>
      <c r="Y126">
        <v>445660</v>
      </c>
      <c r="AB126">
        <v>54357.919999999998</v>
      </c>
      <c r="AC126">
        <v>45956.57</v>
      </c>
      <c r="AF126">
        <v>2160.5</v>
      </c>
      <c r="AG126" s="72">
        <f t="shared" si="7"/>
        <v>311465.3</v>
      </c>
      <c r="AH126" s="50">
        <f t="shared" si="8"/>
        <v>2060</v>
      </c>
      <c r="AI126" s="51">
        <f t="shared" si="9"/>
        <v>309405.3</v>
      </c>
      <c r="AJ126" s="48">
        <f t="shared" si="10"/>
        <v>504569.06</v>
      </c>
      <c r="AK126" s="47">
        <f t="shared" si="11"/>
        <v>548134.99</v>
      </c>
      <c r="AL126" s="56">
        <f t="shared" si="12"/>
        <v>-43565.929999999993</v>
      </c>
    </row>
    <row r="127" spans="1:38" ht="14.4" thickBot="1" x14ac:dyDescent="0.3">
      <c r="A127" s="38" t="s">
        <v>403</v>
      </c>
      <c r="B127" s="38" t="s">
        <v>404</v>
      </c>
      <c r="C127" s="63">
        <v>2779</v>
      </c>
      <c r="D127" s="64" t="s">
        <v>794</v>
      </c>
      <c r="E127" t="s">
        <v>2905</v>
      </c>
      <c r="F127" s="301">
        <v>563776.6</v>
      </c>
      <c r="G127" s="301">
        <v>9000</v>
      </c>
      <c r="H127" s="301">
        <v>18958.03</v>
      </c>
      <c r="I127">
        <v>210919.72</v>
      </c>
      <c r="J127">
        <v>237721.08</v>
      </c>
      <c r="N127" s="301">
        <v>625.70000000000005</v>
      </c>
      <c r="Q127">
        <v>-1503724.52</v>
      </c>
      <c r="R127">
        <v>2668500</v>
      </c>
      <c r="S127" s="301">
        <v>29780.91</v>
      </c>
      <c r="W127" s="301">
        <v>335241.40000000002</v>
      </c>
      <c r="Y127">
        <v>401157.4</v>
      </c>
      <c r="AB127">
        <v>55665.67</v>
      </c>
      <c r="AC127">
        <v>26501.96</v>
      </c>
      <c r="AF127">
        <v>5157.03</v>
      </c>
      <c r="AG127" s="72">
        <f t="shared" si="7"/>
        <v>591734.63</v>
      </c>
      <c r="AH127" s="50">
        <f t="shared" si="8"/>
        <v>625.70000000000005</v>
      </c>
      <c r="AI127" s="51">
        <f t="shared" si="9"/>
        <v>591108.93000000005</v>
      </c>
      <c r="AJ127" s="48">
        <f t="shared" si="10"/>
        <v>365022.31</v>
      </c>
      <c r="AK127" s="47">
        <f t="shared" si="11"/>
        <v>488482.06000000006</v>
      </c>
      <c r="AL127" s="56">
        <f t="shared" si="12"/>
        <v>-123459.75000000006</v>
      </c>
    </row>
    <row r="128" spans="1:38" ht="14.4" thickBot="1" x14ac:dyDescent="0.3">
      <c r="A128" s="38" t="s">
        <v>403</v>
      </c>
      <c r="B128" s="38" t="s">
        <v>404</v>
      </c>
      <c r="C128" s="63">
        <v>5936</v>
      </c>
      <c r="D128" s="64" t="s">
        <v>795</v>
      </c>
      <c r="E128" t="s">
        <v>2908</v>
      </c>
      <c r="F128" s="301">
        <v>899143.49</v>
      </c>
      <c r="G128" s="301">
        <v>0</v>
      </c>
      <c r="H128" s="301">
        <v>22924.74</v>
      </c>
      <c r="I128">
        <v>4309322.29</v>
      </c>
      <c r="J128">
        <v>469344.57</v>
      </c>
      <c r="N128" s="301">
        <v>361</v>
      </c>
      <c r="Q128">
        <v>-3534114.45</v>
      </c>
      <c r="R128">
        <v>9526566.6699999999</v>
      </c>
      <c r="S128" s="301">
        <v>50124.58</v>
      </c>
      <c r="W128" s="301">
        <v>637331.6</v>
      </c>
      <c r="Y128">
        <v>715105.6</v>
      </c>
      <c r="AB128">
        <v>165775.67000000001</v>
      </c>
      <c r="AC128">
        <v>100397.04</v>
      </c>
      <c r="AF128">
        <v>10342</v>
      </c>
      <c r="AG128" s="72">
        <f t="shared" si="7"/>
        <v>922068.23</v>
      </c>
      <c r="AH128" s="50">
        <f t="shared" si="8"/>
        <v>361</v>
      </c>
      <c r="AI128" s="51">
        <f t="shared" si="9"/>
        <v>921707.23</v>
      </c>
      <c r="AJ128" s="48">
        <f t="shared" si="10"/>
        <v>687456.17999999993</v>
      </c>
      <c r="AK128" s="47">
        <f t="shared" si="11"/>
        <v>991620.31</v>
      </c>
      <c r="AL128" s="56">
        <f t="shared" si="12"/>
        <v>-304164.13000000012</v>
      </c>
    </row>
    <row r="129" spans="1:38" ht="14.4" thickBot="1" x14ac:dyDescent="0.3">
      <c r="A129" s="38" t="s">
        <v>403</v>
      </c>
      <c r="B129" s="38" t="s">
        <v>404</v>
      </c>
      <c r="C129" s="63">
        <v>2905</v>
      </c>
      <c r="D129" s="64" t="s">
        <v>796</v>
      </c>
      <c r="E129" t="s">
        <v>2910</v>
      </c>
      <c r="F129" s="301">
        <v>600952.43000000005</v>
      </c>
      <c r="G129" s="301">
        <v>12600</v>
      </c>
      <c r="H129" s="301">
        <v>0</v>
      </c>
      <c r="I129">
        <v>338340.17</v>
      </c>
      <c r="J129">
        <v>196843.72</v>
      </c>
      <c r="N129" s="301">
        <v>375</v>
      </c>
      <c r="O129">
        <v>155940</v>
      </c>
      <c r="Q129">
        <v>-1578687.82</v>
      </c>
      <c r="R129">
        <v>2647000</v>
      </c>
      <c r="S129" s="301">
        <v>39066.800000000003</v>
      </c>
      <c r="W129" s="301">
        <v>328885</v>
      </c>
      <c r="Y129">
        <v>381696</v>
      </c>
      <c r="AB129">
        <v>21247.15</v>
      </c>
      <c r="AC129">
        <v>26060.93</v>
      </c>
      <c r="AF129">
        <v>21764.75</v>
      </c>
      <c r="AG129" s="72">
        <f t="shared" si="7"/>
        <v>613552.43000000005</v>
      </c>
      <c r="AH129" s="50">
        <f t="shared" si="8"/>
        <v>375</v>
      </c>
      <c r="AI129" s="51">
        <f t="shared" si="9"/>
        <v>613177.43000000005</v>
      </c>
      <c r="AJ129" s="48">
        <f t="shared" si="10"/>
        <v>367951.8</v>
      </c>
      <c r="AK129" s="47">
        <f t="shared" si="11"/>
        <v>450768.83</v>
      </c>
      <c r="AL129" s="56">
        <f t="shared" si="12"/>
        <v>-82817.030000000028</v>
      </c>
    </row>
    <row r="130" spans="1:38" ht="14.4" thickBot="1" x14ac:dyDescent="0.3">
      <c r="A130" s="38" t="s">
        <v>403</v>
      </c>
      <c r="B130" s="38" t="s">
        <v>404</v>
      </c>
      <c r="C130" s="63">
        <v>2680</v>
      </c>
      <c r="D130" s="64" t="s">
        <v>797</v>
      </c>
      <c r="E130" t="s">
        <v>2936</v>
      </c>
      <c r="F130" s="301">
        <v>192548.12</v>
      </c>
      <c r="G130" s="301">
        <v>9200</v>
      </c>
      <c r="H130" s="301">
        <v>3944.82</v>
      </c>
      <c r="I130">
        <v>272008.39</v>
      </c>
      <c r="J130">
        <v>164191.9</v>
      </c>
      <c r="N130" s="301">
        <v>15</v>
      </c>
      <c r="Q130">
        <v>-1202961.83</v>
      </c>
      <c r="R130">
        <v>1913700</v>
      </c>
      <c r="S130" s="301">
        <v>34820.129999999997</v>
      </c>
      <c r="W130" s="301">
        <v>95440</v>
      </c>
      <c r="Y130">
        <v>129004</v>
      </c>
      <c r="AB130">
        <v>35573.15</v>
      </c>
      <c r="AC130">
        <v>31094.92</v>
      </c>
      <c r="AF130">
        <v>114</v>
      </c>
      <c r="AG130" s="72">
        <f t="shared" si="7"/>
        <v>205692.94</v>
      </c>
      <c r="AH130" s="50">
        <f t="shared" si="8"/>
        <v>15</v>
      </c>
      <c r="AI130" s="51">
        <f t="shared" si="9"/>
        <v>205677.94</v>
      </c>
      <c r="AJ130" s="48">
        <f t="shared" si="10"/>
        <v>130260.13</v>
      </c>
      <c r="AK130" s="47">
        <f t="shared" si="11"/>
        <v>195786.07</v>
      </c>
      <c r="AL130" s="56">
        <f t="shared" si="12"/>
        <v>-65525.94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Normal="100" workbookViewId="0">
      <selection activeCell="P1" sqref="P1:T1048576"/>
    </sheetView>
  </sheetViews>
  <sheetFormatPr defaultRowHeight="13.8" x14ac:dyDescent="0.25"/>
  <cols>
    <col min="1" max="1" width="38.296875" bestFit="1" customWidth="1"/>
    <col min="2" max="5" width="8.796875" style="301"/>
    <col min="8" max="10" width="8.796875" style="301"/>
    <col min="11" max="11" width="19.5" style="301" bestFit="1" customWidth="1"/>
    <col min="16" max="20" width="8.796875" style="301"/>
  </cols>
  <sheetData>
    <row r="1" spans="1:28" x14ac:dyDescent="0.25">
      <c r="A1" t="s">
        <v>2445</v>
      </c>
      <c r="B1" s="301" t="s">
        <v>2446</v>
      </c>
      <c r="C1" s="301" t="s">
        <v>2447</v>
      </c>
      <c r="D1" s="301" t="s">
        <v>2448</v>
      </c>
      <c r="E1" s="301" t="s">
        <v>2449</v>
      </c>
      <c r="F1" t="s">
        <v>2450</v>
      </c>
      <c r="G1" t="s">
        <v>2451</v>
      </c>
      <c r="H1" s="301" t="s">
        <v>2453</v>
      </c>
      <c r="I1" s="301" t="s">
        <v>2454</v>
      </c>
      <c r="J1" s="301" t="s">
        <v>2456</v>
      </c>
      <c r="K1" s="301" t="s">
        <v>2457</v>
      </c>
      <c r="L1" t="s">
        <v>2458</v>
      </c>
      <c r="M1" t="s">
        <v>2459</v>
      </c>
      <c r="N1" t="s">
        <v>2460</v>
      </c>
      <c r="O1" t="s">
        <v>2461</v>
      </c>
      <c r="P1" s="301" t="s">
        <v>2463</v>
      </c>
      <c r="Q1" s="301" t="s">
        <v>2464</v>
      </c>
      <c r="R1" s="301" t="s">
        <v>2465</v>
      </c>
      <c r="S1" s="301" t="s">
        <v>2466</v>
      </c>
      <c r="T1" s="301" t="s">
        <v>2467</v>
      </c>
      <c r="U1" t="s">
        <v>2468</v>
      </c>
      <c r="V1" t="s">
        <v>2469</v>
      </c>
      <c r="W1" t="s">
        <v>2470</v>
      </c>
      <c r="X1" t="s">
        <v>2471</v>
      </c>
      <c r="Y1" t="s">
        <v>2472</v>
      </c>
      <c r="Z1" t="s">
        <v>2592</v>
      </c>
      <c r="AA1" t="s">
        <v>2473</v>
      </c>
      <c r="AB1" t="s">
        <v>2595</v>
      </c>
    </row>
    <row r="2" spans="1:28" x14ac:dyDescent="0.25">
      <c r="A2" t="s">
        <v>2474</v>
      </c>
      <c r="B2" s="301" t="s">
        <v>2475</v>
      </c>
      <c r="C2" s="301" t="s">
        <v>2476</v>
      </c>
      <c r="D2" s="301" t="s">
        <v>2477</v>
      </c>
      <c r="E2" s="301" t="s">
        <v>2478</v>
      </c>
      <c r="F2" t="s">
        <v>2479</v>
      </c>
      <c r="G2" t="s">
        <v>2480</v>
      </c>
      <c r="H2" s="301" t="s">
        <v>2482</v>
      </c>
      <c r="I2" s="301" t="s">
        <v>2483</v>
      </c>
      <c r="J2" s="301" t="s">
        <v>2485</v>
      </c>
      <c r="K2" s="301" t="s">
        <v>2486</v>
      </c>
      <c r="L2" t="s">
        <v>2487</v>
      </c>
      <c r="M2" t="s">
        <v>2488</v>
      </c>
      <c r="N2" t="s">
        <v>2489</v>
      </c>
      <c r="O2" t="s">
        <v>2490</v>
      </c>
      <c r="P2" s="301" t="s">
        <v>2492</v>
      </c>
      <c r="Q2" s="301" t="s">
        <v>2493</v>
      </c>
      <c r="R2" s="301" t="s">
        <v>2494</v>
      </c>
      <c r="S2" s="301" t="s">
        <v>2495</v>
      </c>
      <c r="T2" s="301" t="s">
        <v>2496</v>
      </c>
      <c r="U2" t="s">
        <v>2497</v>
      </c>
      <c r="V2" t="s">
        <v>2498</v>
      </c>
      <c r="W2" t="s">
        <v>2499</v>
      </c>
      <c r="X2" t="s">
        <v>2500</v>
      </c>
      <c r="Y2" t="s">
        <v>2501</v>
      </c>
      <c r="Z2" t="s">
        <v>2597</v>
      </c>
      <c r="AA2" t="s">
        <v>2502</v>
      </c>
      <c r="AB2" t="s">
        <v>2600</v>
      </c>
    </row>
    <row r="3" spans="1:28" x14ac:dyDescent="0.25">
      <c r="A3" t="s">
        <v>2503</v>
      </c>
      <c r="B3" s="301">
        <v>51670227.219999999</v>
      </c>
      <c r="C3" s="301">
        <v>5188196.03</v>
      </c>
      <c r="D3" s="301">
        <v>2788655.46</v>
      </c>
      <c r="E3" s="301">
        <v>375</v>
      </c>
      <c r="F3">
        <v>84917867.099999994</v>
      </c>
      <c r="G3">
        <v>49008654.609999999</v>
      </c>
      <c r="H3" s="301">
        <v>583410.56000000006</v>
      </c>
      <c r="I3" s="301">
        <v>43068.69</v>
      </c>
      <c r="J3" s="301">
        <v>275980</v>
      </c>
      <c r="K3" s="301">
        <v>75683.009999999995</v>
      </c>
      <c r="L3">
        <v>836420.35</v>
      </c>
      <c r="M3">
        <v>-613397.63</v>
      </c>
      <c r="N3">
        <v>82213226.189999998</v>
      </c>
      <c r="O3">
        <v>111772175.73999999</v>
      </c>
      <c r="P3" s="301">
        <v>19872236.510000002</v>
      </c>
      <c r="Q3" s="301">
        <v>1404571.58</v>
      </c>
      <c r="R3" s="301">
        <v>2260.7800000000002</v>
      </c>
      <c r="S3" s="301">
        <v>29210852.260000002</v>
      </c>
      <c r="T3" s="301">
        <v>4506454.18</v>
      </c>
      <c r="U3">
        <v>34054349.859999999</v>
      </c>
      <c r="V3">
        <v>6160</v>
      </c>
      <c r="W3">
        <v>14736</v>
      </c>
      <c r="X3">
        <v>8237804.6500000004</v>
      </c>
      <c r="Y3">
        <v>4796245.7300000004</v>
      </c>
      <c r="Z3">
        <v>1336130</v>
      </c>
      <c r="AA3">
        <v>411899.37</v>
      </c>
      <c r="AB3">
        <v>55376</v>
      </c>
    </row>
    <row r="4" spans="1:28" x14ac:dyDescent="0.25">
      <c r="A4" t="s">
        <v>2940</v>
      </c>
      <c r="B4" s="301">
        <v>974924.13</v>
      </c>
      <c r="D4" s="301">
        <v>56830</v>
      </c>
      <c r="F4">
        <v>8</v>
      </c>
      <c r="G4">
        <v>326969.40000000002</v>
      </c>
      <c r="I4" s="301">
        <v>8539.08</v>
      </c>
      <c r="J4" s="301">
        <v>25500</v>
      </c>
      <c r="K4" s="301">
        <v>0</v>
      </c>
      <c r="N4">
        <v>824418.46</v>
      </c>
      <c r="O4">
        <v>560321.12</v>
      </c>
      <c r="S4" s="301">
        <v>721184.6</v>
      </c>
      <c r="T4" s="301">
        <v>788693.64</v>
      </c>
      <c r="U4">
        <v>721184.6</v>
      </c>
      <c r="X4">
        <v>27248.080000000002</v>
      </c>
      <c r="Y4">
        <v>37492.69</v>
      </c>
      <c r="Z4">
        <v>10000</v>
      </c>
    </row>
    <row r="5" spans="1:28" x14ac:dyDescent="0.25">
      <c r="A5" t="s">
        <v>2941</v>
      </c>
      <c r="B5" s="301">
        <v>0</v>
      </c>
      <c r="D5" s="301">
        <v>15095</v>
      </c>
      <c r="F5">
        <v>247223.78</v>
      </c>
      <c r="G5">
        <v>157582.28</v>
      </c>
      <c r="I5" s="301">
        <v>21573.78</v>
      </c>
      <c r="K5" s="301">
        <v>0</v>
      </c>
      <c r="N5">
        <v>-1571973.08</v>
      </c>
      <c r="O5">
        <v>2026803.02</v>
      </c>
      <c r="S5" s="301">
        <v>264782</v>
      </c>
      <c r="T5" s="301">
        <v>460500</v>
      </c>
      <c r="U5">
        <v>264782</v>
      </c>
      <c r="X5">
        <v>27661.14</v>
      </c>
      <c r="Y5">
        <v>28841.52</v>
      </c>
    </row>
    <row r="6" spans="1:28" x14ac:dyDescent="0.25">
      <c r="A6" t="s">
        <v>2942</v>
      </c>
      <c r="B6" s="301">
        <v>12651.69</v>
      </c>
      <c r="D6" s="301">
        <v>27917</v>
      </c>
      <c r="F6">
        <v>2415517.35</v>
      </c>
      <c r="G6">
        <v>6852.34</v>
      </c>
      <c r="J6" s="301">
        <v>8000</v>
      </c>
      <c r="K6" s="301">
        <v>0</v>
      </c>
      <c r="N6">
        <v>1813384.41</v>
      </c>
      <c r="O6">
        <v>716949.66</v>
      </c>
      <c r="S6" s="301">
        <v>363470.6</v>
      </c>
      <c r="T6" s="301">
        <v>832040</v>
      </c>
      <c r="U6">
        <v>381570.6</v>
      </c>
      <c r="X6">
        <v>54776</v>
      </c>
      <c r="Y6">
        <v>25119.69</v>
      </c>
      <c r="Z6">
        <v>224440</v>
      </c>
    </row>
    <row r="7" spans="1:28" x14ac:dyDescent="0.25">
      <c r="A7" t="s">
        <v>2943</v>
      </c>
      <c r="B7" s="301">
        <v>69.239999999999995</v>
      </c>
      <c r="D7" s="301">
        <v>69276.850000000006</v>
      </c>
      <c r="F7">
        <v>3080223.33</v>
      </c>
      <c r="G7">
        <v>151454.78</v>
      </c>
      <c r="H7" s="301">
        <v>8530</v>
      </c>
      <c r="I7" s="301">
        <v>4550.6899999999996</v>
      </c>
      <c r="K7" s="301">
        <v>0</v>
      </c>
      <c r="N7">
        <v>2795348.73</v>
      </c>
      <c r="O7">
        <v>550717.67000000004</v>
      </c>
      <c r="P7" s="301">
        <v>9600</v>
      </c>
      <c r="S7" s="301">
        <v>277291</v>
      </c>
      <c r="T7" s="301">
        <v>275620</v>
      </c>
      <c r="U7">
        <v>292291</v>
      </c>
      <c r="X7">
        <v>27898.59</v>
      </c>
      <c r="Y7">
        <v>49824.3</v>
      </c>
      <c r="Z7">
        <v>92120</v>
      </c>
    </row>
    <row r="8" spans="1:28" x14ac:dyDescent="0.25">
      <c r="A8" t="s">
        <v>2944</v>
      </c>
      <c r="B8" s="301">
        <v>230000.78</v>
      </c>
      <c r="C8" s="301">
        <v>18000</v>
      </c>
      <c r="D8" s="301">
        <v>10170</v>
      </c>
      <c r="E8" s="301">
        <v>375</v>
      </c>
      <c r="F8">
        <v>1855288.61</v>
      </c>
      <c r="G8">
        <v>40132.29</v>
      </c>
      <c r="H8" s="301">
        <v>15035</v>
      </c>
      <c r="I8" s="301">
        <v>7243.12</v>
      </c>
      <c r="J8" s="301">
        <v>8000</v>
      </c>
      <c r="K8" s="301">
        <v>0</v>
      </c>
      <c r="N8">
        <v>-259864.07</v>
      </c>
      <c r="O8">
        <v>2257089.6800000002</v>
      </c>
      <c r="Q8" s="301">
        <v>60000</v>
      </c>
      <c r="S8" s="301">
        <v>306441</v>
      </c>
      <c r="T8" s="301">
        <v>450893.89</v>
      </c>
      <c r="U8">
        <v>328211</v>
      </c>
      <c r="W8">
        <v>11268</v>
      </c>
      <c r="X8">
        <v>110080.42</v>
      </c>
      <c r="Y8">
        <v>35152.519999999997</v>
      </c>
      <c r="Z8">
        <v>200160</v>
      </c>
    </row>
    <row r="9" spans="1:28" x14ac:dyDescent="0.25">
      <c r="A9" t="s">
        <v>2945</v>
      </c>
      <c r="B9" s="301">
        <v>8053.5</v>
      </c>
      <c r="D9" s="301">
        <v>0</v>
      </c>
      <c r="F9">
        <v>3615692.52</v>
      </c>
      <c r="G9">
        <v>60380.47</v>
      </c>
      <c r="H9" s="301">
        <v>19600</v>
      </c>
      <c r="I9" s="301">
        <v>5022.92</v>
      </c>
      <c r="J9" s="301">
        <v>1540</v>
      </c>
      <c r="K9" s="301">
        <v>0</v>
      </c>
      <c r="N9">
        <v>3488019.75</v>
      </c>
      <c r="O9">
        <v>253201</v>
      </c>
      <c r="S9" s="301">
        <v>158740</v>
      </c>
      <c r="T9" s="301">
        <v>329579.21999999997</v>
      </c>
      <c r="U9">
        <v>158740</v>
      </c>
      <c r="X9">
        <v>24622.92</v>
      </c>
      <c r="Y9">
        <v>60203.48</v>
      </c>
      <c r="Z9">
        <v>163010</v>
      </c>
    </row>
    <row r="10" spans="1:28" x14ac:dyDescent="0.25">
      <c r="A10" t="s">
        <v>2946</v>
      </c>
      <c r="B10" s="301">
        <v>12410.07</v>
      </c>
      <c r="D10" s="301">
        <v>6000</v>
      </c>
      <c r="F10">
        <v>3154373.2</v>
      </c>
      <c r="G10">
        <v>3</v>
      </c>
      <c r="H10" s="301">
        <v>43361</v>
      </c>
      <c r="I10" s="301">
        <v>7804.1</v>
      </c>
      <c r="J10" s="301">
        <v>3940</v>
      </c>
      <c r="K10" s="301">
        <v>1320</v>
      </c>
      <c r="N10">
        <v>3178171.87</v>
      </c>
      <c r="S10" s="301">
        <v>221368</v>
      </c>
      <c r="T10" s="301">
        <v>359077.43</v>
      </c>
      <c r="U10">
        <v>237368</v>
      </c>
      <c r="X10">
        <v>48416.81</v>
      </c>
      <c r="Y10">
        <v>28851.32</v>
      </c>
      <c r="Z10">
        <v>90620</v>
      </c>
    </row>
    <row r="11" spans="1:28" x14ac:dyDescent="0.25">
      <c r="A11" t="s">
        <v>2947</v>
      </c>
      <c r="B11" s="301">
        <v>0</v>
      </c>
      <c r="F11">
        <v>3455340.51</v>
      </c>
      <c r="G11">
        <v>15271.71</v>
      </c>
      <c r="K11" s="301">
        <v>0</v>
      </c>
      <c r="N11">
        <v>3401558.66</v>
      </c>
      <c r="O11">
        <v>99610.62</v>
      </c>
      <c r="S11" s="301">
        <v>109935</v>
      </c>
      <c r="T11" s="301">
        <v>202500</v>
      </c>
      <c r="U11">
        <v>112035</v>
      </c>
      <c r="X11">
        <v>15900</v>
      </c>
      <c r="Y11">
        <v>30557.06</v>
      </c>
    </row>
    <row r="12" spans="1:28" x14ac:dyDescent="0.25">
      <c r="A12" t="s">
        <v>2948</v>
      </c>
      <c r="B12" s="301">
        <v>550404.41</v>
      </c>
      <c r="C12" s="301">
        <v>0</v>
      </c>
      <c r="D12" s="301">
        <v>32953.31</v>
      </c>
      <c r="F12">
        <v>1116232.32</v>
      </c>
      <c r="G12">
        <v>319001.94</v>
      </c>
      <c r="H12" s="301">
        <v>7500</v>
      </c>
      <c r="N12">
        <v>1241808.92</v>
      </c>
      <c r="O12">
        <v>685585.33</v>
      </c>
      <c r="P12" s="301">
        <v>12471</v>
      </c>
      <c r="Q12" s="301">
        <v>228000</v>
      </c>
      <c r="S12" s="301">
        <v>511737</v>
      </c>
      <c r="U12">
        <v>534429</v>
      </c>
      <c r="X12">
        <v>54115.1</v>
      </c>
      <c r="Y12">
        <v>50966.720000000001</v>
      </c>
    </row>
    <row r="13" spans="1:28" x14ac:dyDescent="0.25">
      <c r="A13" t="s">
        <v>2949</v>
      </c>
      <c r="B13" s="301">
        <v>198105.48</v>
      </c>
      <c r="C13" s="301">
        <v>65584.05</v>
      </c>
      <c r="D13" s="301">
        <v>15374.57</v>
      </c>
      <c r="F13">
        <v>223474.86</v>
      </c>
      <c r="G13">
        <v>331825.07</v>
      </c>
      <c r="H13" s="301">
        <v>0</v>
      </c>
      <c r="K13" s="301">
        <v>0</v>
      </c>
      <c r="N13">
        <v>-574640.5</v>
      </c>
      <c r="O13">
        <v>1517319.83</v>
      </c>
      <c r="P13" s="301">
        <v>23956.28</v>
      </c>
      <c r="S13" s="301">
        <v>485190</v>
      </c>
      <c r="U13">
        <v>516105</v>
      </c>
      <c r="X13">
        <v>41036.239999999998</v>
      </c>
      <c r="Y13">
        <v>41720.339999999997</v>
      </c>
    </row>
    <row r="14" spans="1:28" x14ac:dyDescent="0.25">
      <c r="A14" t="s">
        <v>2950</v>
      </c>
      <c r="B14" s="301">
        <v>519608.4</v>
      </c>
      <c r="C14" s="301">
        <v>0</v>
      </c>
      <c r="D14" s="301">
        <v>44824.49</v>
      </c>
      <c r="F14">
        <v>827989.22</v>
      </c>
      <c r="G14">
        <v>371189.51</v>
      </c>
      <c r="H14" s="301">
        <v>0</v>
      </c>
      <c r="N14">
        <v>-20983.439999999999</v>
      </c>
      <c r="O14">
        <v>1326846.8</v>
      </c>
      <c r="P14" s="301">
        <v>10302.57</v>
      </c>
      <c r="Q14" s="301">
        <v>684520</v>
      </c>
      <c r="S14" s="301">
        <v>284908</v>
      </c>
      <c r="U14">
        <v>305328</v>
      </c>
      <c r="X14">
        <v>72839.679999999993</v>
      </c>
      <c r="Y14">
        <v>46947.43</v>
      </c>
    </row>
    <row r="15" spans="1:28" x14ac:dyDescent="0.25">
      <c r="A15" t="s">
        <v>2951</v>
      </c>
      <c r="B15" s="301">
        <v>495069.91</v>
      </c>
      <c r="C15" s="301">
        <v>13509.74</v>
      </c>
      <c r="D15" s="301">
        <v>78007.17</v>
      </c>
      <c r="F15">
        <v>21060.34</v>
      </c>
      <c r="G15">
        <v>583441.91</v>
      </c>
      <c r="H15" s="301">
        <v>15000</v>
      </c>
      <c r="N15">
        <v>-45484.69</v>
      </c>
      <c r="O15">
        <v>1336486.2</v>
      </c>
      <c r="P15" s="301">
        <v>16991.990000000002</v>
      </c>
      <c r="S15" s="301">
        <v>621479</v>
      </c>
      <c r="T15" s="301">
        <v>19200</v>
      </c>
      <c r="U15">
        <v>661079.4</v>
      </c>
      <c r="X15">
        <v>64951.89</v>
      </c>
      <c r="Y15">
        <v>38902.14</v>
      </c>
    </row>
    <row r="16" spans="1:28" x14ac:dyDescent="0.25">
      <c r="A16" t="s">
        <v>2952</v>
      </c>
      <c r="B16" s="301">
        <v>999206.09</v>
      </c>
      <c r="C16" s="301">
        <v>38376.199999999997</v>
      </c>
      <c r="D16" s="301">
        <v>61476.45</v>
      </c>
      <c r="F16">
        <v>945020.9</v>
      </c>
      <c r="G16">
        <v>336504.7</v>
      </c>
      <c r="H16" s="301">
        <v>0</v>
      </c>
      <c r="K16" s="301">
        <v>0</v>
      </c>
      <c r="N16">
        <v>514919.28</v>
      </c>
      <c r="O16">
        <v>2146839.4900000002</v>
      </c>
      <c r="P16" s="301">
        <v>31979.96</v>
      </c>
      <c r="S16" s="301">
        <v>506504</v>
      </c>
      <c r="U16">
        <v>624125.6</v>
      </c>
      <c r="X16">
        <v>44086.65</v>
      </c>
      <c r="Y16">
        <v>57754.19</v>
      </c>
    </row>
    <row r="17" spans="1:25" x14ac:dyDescent="0.25">
      <c r="A17" t="s">
        <v>2953</v>
      </c>
      <c r="B17" s="301">
        <v>410414.2</v>
      </c>
      <c r="C17" s="301">
        <v>0</v>
      </c>
      <c r="D17" s="301">
        <v>93860.18</v>
      </c>
      <c r="F17">
        <v>66987.45</v>
      </c>
      <c r="G17">
        <v>361286.46</v>
      </c>
      <c r="H17" s="301">
        <v>67867</v>
      </c>
      <c r="N17">
        <v>-606130.19999999995</v>
      </c>
      <c r="O17">
        <v>1602780.76</v>
      </c>
      <c r="P17" s="301">
        <v>21869.68</v>
      </c>
      <c r="S17" s="301">
        <v>487172</v>
      </c>
      <c r="U17">
        <v>527184</v>
      </c>
      <c r="X17">
        <v>62835.89</v>
      </c>
      <c r="Y17">
        <v>38641.06</v>
      </c>
    </row>
    <row r="18" spans="1:25" x14ac:dyDescent="0.25">
      <c r="A18" t="s">
        <v>2954</v>
      </c>
      <c r="B18" s="301">
        <v>532577.76</v>
      </c>
      <c r="C18" s="301">
        <v>0</v>
      </c>
      <c r="D18" s="301">
        <v>3643.2</v>
      </c>
      <c r="F18">
        <v>333153.83</v>
      </c>
      <c r="G18">
        <v>1887439.57</v>
      </c>
      <c r="H18" s="301">
        <v>0</v>
      </c>
      <c r="N18">
        <v>1018987.31</v>
      </c>
      <c r="O18">
        <v>2036704.82</v>
      </c>
      <c r="P18" s="301">
        <v>20528.2</v>
      </c>
      <c r="S18" s="301">
        <v>297409</v>
      </c>
      <c r="U18">
        <v>346479</v>
      </c>
      <c r="X18">
        <v>79422.880000000005</v>
      </c>
      <c r="Y18">
        <v>154083.44</v>
      </c>
    </row>
    <row r="19" spans="1:25" x14ac:dyDescent="0.25">
      <c r="A19" t="s">
        <v>2955</v>
      </c>
      <c r="B19" s="301">
        <v>380218.76</v>
      </c>
      <c r="C19" s="301">
        <v>14815.73</v>
      </c>
      <c r="D19" s="301">
        <v>99310.83</v>
      </c>
      <c r="F19">
        <v>1039148.61</v>
      </c>
      <c r="G19">
        <v>562105.14</v>
      </c>
      <c r="H19" s="301">
        <v>23818</v>
      </c>
      <c r="N19">
        <v>2075087.12</v>
      </c>
      <c r="O19">
        <v>118427.08</v>
      </c>
      <c r="P19" s="301">
        <v>9540.26</v>
      </c>
      <c r="S19" s="301">
        <v>230360</v>
      </c>
      <c r="U19">
        <v>230360</v>
      </c>
      <c r="X19">
        <v>57149.66</v>
      </c>
      <c r="Y19">
        <v>63923.73</v>
      </c>
    </row>
    <row r="20" spans="1:25" x14ac:dyDescent="0.25">
      <c r="A20" t="s">
        <v>2956</v>
      </c>
      <c r="B20" s="301">
        <v>1304216.97</v>
      </c>
      <c r="C20" s="301">
        <v>290296.2</v>
      </c>
      <c r="D20" s="301">
        <v>60587.44</v>
      </c>
      <c r="F20">
        <v>30775.54</v>
      </c>
      <c r="G20">
        <v>263904.26</v>
      </c>
      <c r="H20" s="301">
        <v>0</v>
      </c>
      <c r="N20">
        <v>42555.24</v>
      </c>
      <c r="O20">
        <v>1863971.92</v>
      </c>
      <c r="P20" s="301">
        <v>42686.79</v>
      </c>
      <c r="Q20" s="301">
        <v>204000</v>
      </c>
      <c r="S20" s="301">
        <v>269140</v>
      </c>
      <c r="U20">
        <v>314340</v>
      </c>
      <c r="X20">
        <v>104365.31</v>
      </c>
      <c r="Y20">
        <v>44068.23</v>
      </c>
    </row>
    <row r="21" spans="1:25" x14ac:dyDescent="0.25">
      <c r="A21" t="s">
        <v>2957</v>
      </c>
      <c r="B21" s="301">
        <v>786231.17</v>
      </c>
      <c r="C21" s="301">
        <v>40697.800000000003</v>
      </c>
      <c r="D21" s="301">
        <v>86236.29</v>
      </c>
      <c r="F21">
        <v>589967.28</v>
      </c>
      <c r="G21">
        <v>1319643.03</v>
      </c>
      <c r="H21" s="301">
        <v>0</v>
      </c>
      <c r="K21" s="301">
        <v>0</v>
      </c>
      <c r="N21">
        <v>672857.1</v>
      </c>
      <c r="O21">
        <v>2519990.75</v>
      </c>
      <c r="P21" s="301">
        <v>49580</v>
      </c>
      <c r="S21" s="301">
        <v>423555</v>
      </c>
      <c r="U21">
        <v>528784</v>
      </c>
      <c r="X21">
        <v>146544.19</v>
      </c>
      <c r="Y21">
        <v>129719.09</v>
      </c>
    </row>
    <row r="22" spans="1:25" x14ac:dyDescent="0.25">
      <c r="A22" t="s">
        <v>2958</v>
      </c>
      <c r="B22" s="301">
        <v>50363.07</v>
      </c>
      <c r="C22" s="301">
        <v>35600</v>
      </c>
      <c r="D22" s="301">
        <v>3200</v>
      </c>
      <c r="F22">
        <v>409698.2</v>
      </c>
      <c r="G22">
        <v>351815.61</v>
      </c>
      <c r="H22" s="301">
        <v>0</v>
      </c>
      <c r="N22">
        <v>-3959678.45</v>
      </c>
      <c r="O22">
        <v>4994895.4800000004</v>
      </c>
      <c r="P22" s="301">
        <v>24476.63</v>
      </c>
      <c r="S22" s="301">
        <v>424904</v>
      </c>
      <c r="U22">
        <v>424904</v>
      </c>
      <c r="X22">
        <v>94805.95</v>
      </c>
      <c r="Y22">
        <v>77410.83</v>
      </c>
    </row>
    <row r="23" spans="1:25" x14ac:dyDescent="0.25">
      <c r="A23" t="s">
        <v>2959</v>
      </c>
      <c r="B23" s="301">
        <v>137832.24</v>
      </c>
      <c r="C23" s="301">
        <v>5326.5</v>
      </c>
      <c r="D23" s="301">
        <v>114594.57</v>
      </c>
      <c r="F23">
        <v>752440.52</v>
      </c>
      <c r="G23">
        <v>507730.45</v>
      </c>
      <c r="H23" s="301">
        <v>9600</v>
      </c>
      <c r="K23" s="301">
        <v>287</v>
      </c>
      <c r="N23">
        <v>109389.72</v>
      </c>
      <c r="O23">
        <v>1550129.81</v>
      </c>
      <c r="P23" s="301">
        <v>31901.119999999999</v>
      </c>
      <c r="S23" s="301">
        <v>577203</v>
      </c>
      <c r="U23">
        <v>600659.4</v>
      </c>
      <c r="X23">
        <v>73103.360000000001</v>
      </c>
      <c r="Y23">
        <v>70163.61</v>
      </c>
    </row>
    <row r="24" spans="1:25" x14ac:dyDescent="0.25">
      <c r="A24" t="s">
        <v>2960</v>
      </c>
      <c r="B24" s="301">
        <v>2710403.68</v>
      </c>
      <c r="C24" s="301">
        <v>132573.39000000001</v>
      </c>
      <c r="D24" s="301">
        <v>3605.05</v>
      </c>
      <c r="F24">
        <v>67140.86</v>
      </c>
      <c r="G24">
        <v>523423.77</v>
      </c>
      <c r="H24" s="301">
        <v>32000</v>
      </c>
      <c r="N24">
        <v>707475.81</v>
      </c>
      <c r="O24">
        <v>2878887.21</v>
      </c>
      <c r="P24" s="301">
        <v>57712.07</v>
      </c>
      <c r="S24" s="301">
        <v>796383</v>
      </c>
      <c r="U24">
        <v>832438</v>
      </c>
      <c r="X24">
        <v>133059.69</v>
      </c>
      <c r="Y24">
        <v>65273.66</v>
      </c>
    </row>
    <row r="25" spans="1:25" x14ac:dyDescent="0.25">
      <c r="A25" t="s">
        <v>2961</v>
      </c>
      <c r="B25" s="301">
        <v>313774.33</v>
      </c>
      <c r="C25" s="301">
        <v>179338.55</v>
      </c>
      <c r="D25" s="301">
        <v>25314.720000000001</v>
      </c>
      <c r="F25">
        <v>334634.90999999997</v>
      </c>
      <c r="G25">
        <v>343285.38</v>
      </c>
      <c r="H25" s="301">
        <v>0</v>
      </c>
      <c r="N25">
        <v>-941233.72</v>
      </c>
      <c r="O25">
        <v>2079998.65</v>
      </c>
      <c r="P25" s="301">
        <v>35877.67</v>
      </c>
      <c r="Q25" s="301">
        <v>240000</v>
      </c>
      <c r="S25" s="301">
        <v>423070.2</v>
      </c>
      <c r="U25">
        <v>470212.2</v>
      </c>
      <c r="X25">
        <v>108367.34</v>
      </c>
      <c r="Y25">
        <v>52585.37</v>
      </c>
    </row>
    <row r="26" spans="1:25" x14ac:dyDescent="0.25">
      <c r="A26" t="s">
        <v>2962</v>
      </c>
      <c r="B26" s="301">
        <v>277004.61</v>
      </c>
      <c r="C26" s="301">
        <v>48709.93</v>
      </c>
      <c r="D26" s="301">
        <v>30144.43</v>
      </c>
      <c r="F26">
        <v>983372.68</v>
      </c>
      <c r="G26">
        <v>251773.78</v>
      </c>
      <c r="H26" s="301">
        <v>980</v>
      </c>
      <c r="N26">
        <v>1298016.82</v>
      </c>
      <c r="O26">
        <v>413083.29</v>
      </c>
      <c r="P26" s="301">
        <v>37129.75</v>
      </c>
      <c r="R26" s="301">
        <v>636.85</v>
      </c>
      <c r="S26" s="301">
        <v>459524</v>
      </c>
      <c r="U26">
        <v>506201.2</v>
      </c>
      <c r="X26">
        <v>35839.519999999997</v>
      </c>
      <c r="Y26">
        <v>44748.89</v>
      </c>
    </row>
    <row r="27" spans="1:25" x14ac:dyDescent="0.25">
      <c r="A27" t="s">
        <v>2963</v>
      </c>
      <c r="B27" s="301">
        <v>459321.66</v>
      </c>
      <c r="C27" s="301">
        <v>0</v>
      </c>
      <c r="D27" s="301">
        <v>11651.64</v>
      </c>
      <c r="F27">
        <v>578503.38</v>
      </c>
      <c r="G27">
        <v>263334.15999999997</v>
      </c>
      <c r="H27" s="301">
        <v>0</v>
      </c>
      <c r="N27">
        <v>-927882.57</v>
      </c>
      <c r="O27">
        <v>2337378.21</v>
      </c>
      <c r="P27" s="301">
        <v>13069.64</v>
      </c>
      <c r="S27" s="301">
        <v>353499</v>
      </c>
      <c r="U27">
        <v>353499</v>
      </c>
      <c r="X27">
        <v>58474.97</v>
      </c>
      <c r="Y27">
        <v>41679.47</v>
      </c>
    </row>
    <row r="28" spans="1:25" x14ac:dyDescent="0.25">
      <c r="A28" t="s">
        <v>2964</v>
      </c>
      <c r="B28" s="301">
        <v>195763.92</v>
      </c>
      <c r="C28" s="301">
        <v>0</v>
      </c>
      <c r="D28" s="301">
        <v>16277.07</v>
      </c>
      <c r="F28">
        <v>297953.65000000002</v>
      </c>
      <c r="G28">
        <v>334478.71999999997</v>
      </c>
      <c r="H28" s="301">
        <v>5000</v>
      </c>
      <c r="K28" s="301">
        <v>0</v>
      </c>
      <c r="N28">
        <v>-1485904.77</v>
      </c>
      <c r="O28">
        <v>2446216.73</v>
      </c>
      <c r="P28" s="301">
        <v>13308.57</v>
      </c>
      <c r="S28" s="301">
        <v>273581</v>
      </c>
      <c r="U28">
        <v>313352</v>
      </c>
      <c r="X28">
        <v>47525.38</v>
      </c>
      <c r="Y28">
        <v>51230.85</v>
      </c>
    </row>
    <row r="29" spans="1:25" x14ac:dyDescent="0.25">
      <c r="A29" t="s">
        <v>2965</v>
      </c>
      <c r="B29" s="301">
        <v>1131289.6499999999</v>
      </c>
      <c r="C29" s="301">
        <v>415267.35</v>
      </c>
      <c r="D29" s="301">
        <v>12031.56</v>
      </c>
      <c r="F29">
        <v>635342.27</v>
      </c>
      <c r="G29">
        <v>387694.4</v>
      </c>
      <c r="K29" s="301">
        <v>10016</v>
      </c>
      <c r="N29">
        <v>758562.94</v>
      </c>
      <c r="O29">
        <v>1940194.37</v>
      </c>
      <c r="P29" s="301">
        <v>93841.26</v>
      </c>
      <c r="S29" s="301">
        <v>416332</v>
      </c>
      <c r="U29">
        <v>447458</v>
      </c>
      <c r="X29">
        <v>58083.68</v>
      </c>
      <c r="Y29">
        <v>53479.66</v>
      </c>
    </row>
    <row r="30" spans="1:25" x14ac:dyDescent="0.25">
      <c r="A30" t="s">
        <v>2966</v>
      </c>
      <c r="B30" s="301">
        <v>469935.71</v>
      </c>
      <c r="C30" s="301">
        <v>413390.56</v>
      </c>
      <c r="D30" s="301">
        <v>36512.65</v>
      </c>
      <c r="F30">
        <v>2014049.87</v>
      </c>
      <c r="G30">
        <v>966915.77</v>
      </c>
      <c r="N30">
        <v>3934026.61</v>
      </c>
      <c r="O30">
        <v>225942.27</v>
      </c>
      <c r="P30" s="301">
        <v>35412.400000000001</v>
      </c>
      <c r="S30" s="301">
        <v>222018</v>
      </c>
      <c r="U30">
        <v>276816</v>
      </c>
      <c r="X30">
        <v>91324.08</v>
      </c>
      <c r="Y30">
        <v>84224.639999999999</v>
      </c>
    </row>
    <row r="31" spans="1:25" x14ac:dyDescent="0.25">
      <c r="A31" t="s">
        <v>2967</v>
      </c>
      <c r="B31" s="301">
        <v>1328029.98</v>
      </c>
      <c r="C31" s="301">
        <v>448355.05</v>
      </c>
      <c r="D31" s="301">
        <v>19877.64</v>
      </c>
      <c r="F31">
        <v>1054878.73</v>
      </c>
      <c r="G31">
        <v>242870.97</v>
      </c>
      <c r="N31">
        <v>2783148.7</v>
      </c>
      <c r="O31">
        <v>519805.36</v>
      </c>
      <c r="P31" s="301">
        <v>200814.47</v>
      </c>
      <c r="R31" s="301">
        <v>156.09</v>
      </c>
      <c r="S31" s="301">
        <v>703765</v>
      </c>
      <c r="U31">
        <v>814751</v>
      </c>
      <c r="X31">
        <v>181126.63</v>
      </c>
      <c r="Y31">
        <v>30109.62</v>
      </c>
    </row>
    <row r="32" spans="1:25" x14ac:dyDescent="0.25">
      <c r="A32" t="s">
        <v>2968</v>
      </c>
      <c r="B32" s="301">
        <v>1018088.88</v>
      </c>
      <c r="C32" s="301">
        <v>216790.6</v>
      </c>
      <c r="D32" s="301">
        <v>42688.39</v>
      </c>
      <c r="F32">
        <v>2126845.69</v>
      </c>
      <c r="G32">
        <v>724106.85</v>
      </c>
      <c r="N32">
        <v>4118472.33</v>
      </c>
      <c r="O32">
        <v>164243.42000000001</v>
      </c>
      <c r="P32" s="301">
        <v>135043.95000000001</v>
      </c>
      <c r="S32" s="301">
        <v>311041.5</v>
      </c>
      <c r="U32">
        <v>366207.5</v>
      </c>
      <c r="X32">
        <v>94601.97</v>
      </c>
      <c r="Y32">
        <v>73141.320000000007</v>
      </c>
    </row>
    <row r="33" spans="1:25" x14ac:dyDescent="0.25">
      <c r="A33" t="s">
        <v>2969</v>
      </c>
      <c r="B33" s="301">
        <v>551883.36</v>
      </c>
      <c r="C33" s="301">
        <v>178781.5</v>
      </c>
      <c r="D33" s="301">
        <v>335.3</v>
      </c>
      <c r="F33">
        <v>600320.44999999995</v>
      </c>
      <c r="G33">
        <v>356950.28</v>
      </c>
      <c r="N33">
        <v>-1795569.8</v>
      </c>
      <c r="O33">
        <v>3631737.05</v>
      </c>
      <c r="P33" s="301">
        <v>198188.22</v>
      </c>
      <c r="S33" s="301">
        <v>504539</v>
      </c>
      <c r="U33">
        <v>563603</v>
      </c>
      <c r="X33">
        <v>173654.42</v>
      </c>
      <c r="Y33">
        <v>36266.160000000003</v>
      </c>
    </row>
    <row r="34" spans="1:25" x14ac:dyDescent="0.25">
      <c r="A34" t="s">
        <v>2970</v>
      </c>
      <c r="B34" s="301">
        <v>363636.7</v>
      </c>
      <c r="C34" s="301">
        <v>234124.34</v>
      </c>
      <c r="D34" s="301">
        <v>26123.13</v>
      </c>
      <c r="F34">
        <v>291777.5</v>
      </c>
      <c r="G34">
        <v>548893.5</v>
      </c>
      <c r="N34">
        <v>1006210.96</v>
      </c>
      <c r="O34">
        <v>669957.9</v>
      </c>
      <c r="P34" s="301">
        <v>191059.73</v>
      </c>
      <c r="S34" s="301">
        <v>103362</v>
      </c>
      <c r="U34">
        <v>204575</v>
      </c>
      <c r="X34">
        <v>119045.92</v>
      </c>
      <c r="Y34">
        <v>33314.5</v>
      </c>
    </row>
    <row r="35" spans="1:25" x14ac:dyDescent="0.25">
      <c r="A35" t="s">
        <v>2971</v>
      </c>
      <c r="B35" s="301">
        <v>1328143.0900000001</v>
      </c>
      <c r="C35" s="301">
        <v>301012.62</v>
      </c>
      <c r="D35" s="301">
        <v>24040.93</v>
      </c>
      <c r="F35">
        <v>545951.91</v>
      </c>
      <c r="G35">
        <v>320357.15000000002</v>
      </c>
      <c r="N35">
        <v>263714.21999999997</v>
      </c>
      <c r="O35">
        <v>2501284.2200000002</v>
      </c>
      <c r="P35" s="301">
        <v>179927</v>
      </c>
      <c r="S35" s="301">
        <v>429531</v>
      </c>
      <c r="U35">
        <v>518158</v>
      </c>
      <c r="X35">
        <v>162385</v>
      </c>
      <c r="Y35">
        <v>31907.74</v>
      </c>
    </row>
    <row r="36" spans="1:25" x14ac:dyDescent="0.25">
      <c r="A36" t="s">
        <v>2972</v>
      </c>
      <c r="B36" s="301">
        <v>464867.12</v>
      </c>
      <c r="C36" s="301">
        <v>113322.9</v>
      </c>
      <c r="D36" s="301">
        <v>5301</v>
      </c>
      <c r="F36">
        <v>2013085.81</v>
      </c>
      <c r="G36">
        <v>608795.56000000006</v>
      </c>
      <c r="N36">
        <v>1716880.81</v>
      </c>
      <c r="O36">
        <v>1692932.58</v>
      </c>
      <c r="P36" s="301">
        <v>136946.31</v>
      </c>
      <c r="S36" s="301">
        <v>291114.5</v>
      </c>
      <c r="U36">
        <v>367134.5</v>
      </c>
      <c r="X36">
        <v>127918.11</v>
      </c>
      <c r="Y36">
        <v>66229.2</v>
      </c>
    </row>
    <row r="37" spans="1:25" x14ac:dyDescent="0.25">
      <c r="A37" t="s">
        <v>2973</v>
      </c>
      <c r="B37" s="301">
        <v>205581.69</v>
      </c>
      <c r="C37" s="301">
        <v>248223.92</v>
      </c>
      <c r="D37" s="301">
        <v>21307.61</v>
      </c>
      <c r="F37">
        <v>1170586.51</v>
      </c>
      <c r="G37">
        <v>354701.61</v>
      </c>
      <c r="N37">
        <v>2118262.31</v>
      </c>
      <c r="P37" s="301">
        <v>102104.8</v>
      </c>
      <c r="S37" s="301">
        <v>116419.45</v>
      </c>
      <c r="U37">
        <v>152417.45000000001</v>
      </c>
      <c r="X37">
        <v>77848.87</v>
      </c>
      <c r="Y37">
        <v>55278.9</v>
      </c>
    </row>
    <row r="38" spans="1:25" x14ac:dyDescent="0.25">
      <c r="A38" t="s">
        <v>2974</v>
      </c>
      <c r="B38" s="301">
        <v>395612.8</v>
      </c>
      <c r="C38" s="301">
        <v>285044.25</v>
      </c>
      <c r="D38" s="301">
        <v>5697.17</v>
      </c>
      <c r="F38">
        <v>869797.09</v>
      </c>
      <c r="G38">
        <v>396694.36</v>
      </c>
      <c r="K38" s="301">
        <v>0</v>
      </c>
      <c r="N38">
        <v>2088244.73</v>
      </c>
      <c r="P38" s="301">
        <v>188778.29</v>
      </c>
      <c r="S38" s="301">
        <v>685484</v>
      </c>
      <c r="U38">
        <v>763879</v>
      </c>
      <c r="X38">
        <v>118061.87</v>
      </c>
      <c r="Y38">
        <v>33000.480000000003</v>
      </c>
    </row>
    <row r="39" spans="1:25" x14ac:dyDescent="0.25">
      <c r="A39" t="s">
        <v>2975</v>
      </c>
      <c r="B39" s="301">
        <v>1569809.47</v>
      </c>
      <c r="C39" s="301">
        <v>49278.75</v>
      </c>
      <c r="D39" s="301">
        <v>57111.6</v>
      </c>
      <c r="F39">
        <v>405082.68</v>
      </c>
      <c r="G39">
        <v>872412.08</v>
      </c>
      <c r="H39" s="301">
        <v>20957.400000000001</v>
      </c>
      <c r="K39" s="301">
        <v>144.9</v>
      </c>
      <c r="L39">
        <v>32099</v>
      </c>
      <c r="N39">
        <v>580485.52</v>
      </c>
      <c r="O39">
        <v>1814650.86</v>
      </c>
      <c r="P39" s="301">
        <v>733368.13</v>
      </c>
      <c r="Q39" s="301">
        <v>823</v>
      </c>
      <c r="S39" s="301">
        <v>552042</v>
      </c>
      <c r="T39" s="301">
        <v>3000</v>
      </c>
      <c r="U39">
        <v>611656</v>
      </c>
      <c r="X39">
        <v>68286.45</v>
      </c>
      <c r="Y39">
        <v>54833.78</v>
      </c>
    </row>
    <row r="40" spans="1:25" x14ac:dyDescent="0.25">
      <c r="A40" t="s">
        <v>2976</v>
      </c>
      <c r="B40" s="301">
        <v>527612.18999999994</v>
      </c>
      <c r="C40" s="301">
        <v>10900.2</v>
      </c>
      <c r="D40" s="301">
        <v>32986.239999999998</v>
      </c>
      <c r="F40">
        <v>1318304.98</v>
      </c>
      <c r="G40">
        <v>142572.1</v>
      </c>
      <c r="H40" s="301">
        <v>7645</v>
      </c>
      <c r="K40" s="301">
        <v>106437.38</v>
      </c>
      <c r="N40">
        <v>-53782.74</v>
      </c>
      <c r="O40">
        <v>1633793.05</v>
      </c>
      <c r="P40" s="301">
        <v>522267.76</v>
      </c>
      <c r="S40" s="301">
        <v>390785.28000000003</v>
      </c>
      <c r="T40" s="301">
        <v>8000</v>
      </c>
      <c r="U40">
        <v>423829.28</v>
      </c>
      <c r="X40">
        <v>92535.5</v>
      </c>
      <c r="Y40">
        <v>43505.24</v>
      </c>
    </row>
    <row r="41" spans="1:25" x14ac:dyDescent="0.25">
      <c r="A41" t="s">
        <v>2977</v>
      </c>
      <c r="B41" s="301">
        <v>847339.55</v>
      </c>
      <c r="C41" s="301">
        <v>32998.81</v>
      </c>
      <c r="D41" s="301">
        <v>29526.39</v>
      </c>
      <c r="F41">
        <v>1173221.04</v>
      </c>
      <c r="G41">
        <v>175559.62</v>
      </c>
      <c r="H41" s="301">
        <v>8419.2000000000007</v>
      </c>
      <c r="K41" s="301">
        <v>0</v>
      </c>
      <c r="N41">
        <v>1922248.18</v>
      </c>
      <c r="O41">
        <v>174893.33</v>
      </c>
      <c r="P41" s="301">
        <v>360917.14</v>
      </c>
      <c r="S41" s="301">
        <v>450031.6</v>
      </c>
      <c r="T41" s="301">
        <v>3000</v>
      </c>
      <c r="U41">
        <v>508686.6</v>
      </c>
      <c r="X41">
        <v>72982.559999999998</v>
      </c>
      <c r="Y41">
        <v>31394.880000000001</v>
      </c>
    </row>
    <row r="42" spans="1:25" x14ac:dyDescent="0.25">
      <c r="A42" t="s">
        <v>2978</v>
      </c>
      <c r="B42" s="301">
        <v>1808186.41</v>
      </c>
      <c r="C42" s="301">
        <v>103838.46</v>
      </c>
      <c r="D42" s="301">
        <v>29697.65</v>
      </c>
      <c r="F42">
        <v>1080741.79</v>
      </c>
      <c r="G42">
        <v>296926.34000000003</v>
      </c>
      <c r="H42" s="301">
        <v>42302.6</v>
      </c>
      <c r="K42" s="301">
        <v>1269</v>
      </c>
      <c r="L42">
        <v>477858.4</v>
      </c>
      <c r="N42">
        <v>1493866.76</v>
      </c>
      <c r="O42">
        <v>1781475.04</v>
      </c>
      <c r="P42" s="301">
        <v>621349.97</v>
      </c>
      <c r="Q42" s="301">
        <v>5769.94</v>
      </c>
      <c r="S42" s="301">
        <v>475782</v>
      </c>
      <c r="T42" s="301">
        <v>6000</v>
      </c>
      <c r="U42">
        <v>586988</v>
      </c>
      <c r="X42">
        <v>904121.1</v>
      </c>
      <c r="Y42">
        <v>54173.96</v>
      </c>
    </row>
    <row r="43" spans="1:25" x14ac:dyDescent="0.25">
      <c r="A43" t="s">
        <v>2979</v>
      </c>
      <c r="B43" s="301">
        <v>1357551.4</v>
      </c>
      <c r="C43" s="301">
        <v>34073.82</v>
      </c>
      <c r="D43" s="301">
        <v>17634.189999999999</v>
      </c>
      <c r="F43">
        <v>241623.42</v>
      </c>
      <c r="G43">
        <v>219712.03</v>
      </c>
      <c r="H43" s="301">
        <v>20669.400000000001</v>
      </c>
      <c r="K43" s="301">
        <v>1555.82</v>
      </c>
      <c r="N43">
        <v>-271253.71000000002</v>
      </c>
      <c r="O43">
        <v>1769380.27</v>
      </c>
      <c r="P43" s="301">
        <v>585402.1</v>
      </c>
      <c r="S43" s="301">
        <v>495262.2</v>
      </c>
      <c r="T43" s="301">
        <v>9000</v>
      </c>
      <c r="U43">
        <v>548138.19999999995</v>
      </c>
      <c r="X43">
        <v>108949.41</v>
      </c>
      <c r="Y43">
        <v>32593.61</v>
      </c>
    </row>
    <row r="44" spans="1:25" x14ac:dyDescent="0.25">
      <c r="A44" t="s">
        <v>2980</v>
      </c>
      <c r="B44" s="301">
        <v>494632.92</v>
      </c>
      <c r="C44" s="301">
        <v>19105.810000000001</v>
      </c>
      <c r="D44" s="301">
        <v>19047.8</v>
      </c>
      <c r="F44">
        <v>886639.43</v>
      </c>
      <c r="G44">
        <v>675889.46</v>
      </c>
      <c r="H44" s="301">
        <v>10135</v>
      </c>
      <c r="K44" s="301">
        <v>0</v>
      </c>
      <c r="N44">
        <v>-1722903.05</v>
      </c>
      <c r="O44">
        <v>2854151.72</v>
      </c>
      <c r="P44" s="301">
        <v>1195753.3600000001</v>
      </c>
      <c r="S44" s="301">
        <v>215530</v>
      </c>
      <c r="T44" s="301">
        <v>3000</v>
      </c>
      <c r="U44">
        <v>286222</v>
      </c>
      <c r="X44">
        <v>69306.69</v>
      </c>
      <c r="Y44">
        <v>64222.92</v>
      </c>
    </row>
    <row r="45" spans="1:25" x14ac:dyDescent="0.25">
      <c r="A45" t="s">
        <v>2981</v>
      </c>
      <c r="B45" s="301">
        <v>832170.28</v>
      </c>
      <c r="C45" s="301">
        <v>13376.29</v>
      </c>
      <c r="D45" s="301">
        <v>26226.17</v>
      </c>
      <c r="F45">
        <v>509345.49</v>
      </c>
      <c r="G45">
        <v>115367.82</v>
      </c>
      <c r="H45" s="301">
        <v>36271.599999999999</v>
      </c>
      <c r="K45" s="301">
        <v>377.5</v>
      </c>
      <c r="N45">
        <v>-541393.43999999994</v>
      </c>
      <c r="O45">
        <v>1653756.5</v>
      </c>
      <c r="P45" s="301">
        <v>521577.49</v>
      </c>
      <c r="S45" s="301">
        <v>222230</v>
      </c>
      <c r="T45" s="301">
        <v>3000</v>
      </c>
      <c r="U45">
        <v>287297</v>
      </c>
      <c r="X45">
        <v>73314.61</v>
      </c>
      <c r="Y45">
        <v>17097.78</v>
      </c>
    </row>
    <row r="46" spans="1:25" x14ac:dyDescent="0.25">
      <c r="A46" t="s">
        <v>2982</v>
      </c>
      <c r="B46" s="301">
        <v>129474.69</v>
      </c>
      <c r="C46" s="301">
        <v>187341.27</v>
      </c>
      <c r="D46" s="301">
        <v>2525.91</v>
      </c>
      <c r="F46">
        <v>612777.61</v>
      </c>
      <c r="G46">
        <v>228427.27</v>
      </c>
      <c r="H46" s="301">
        <v>5086.2</v>
      </c>
      <c r="K46" s="301">
        <v>4</v>
      </c>
      <c r="N46">
        <v>-178419.37</v>
      </c>
      <c r="O46">
        <v>1474437.8</v>
      </c>
      <c r="P46" s="301">
        <v>40951.25</v>
      </c>
      <c r="S46" s="301">
        <v>218006</v>
      </c>
      <c r="T46" s="301">
        <v>0</v>
      </c>
      <c r="U46">
        <v>264142</v>
      </c>
      <c r="X46">
        <v>61728.65</v>
      </c>
      <c r="Y46">
        <v>45284.57</v>
      </c>
    </row>
    <row r="47" spans="1:25" x14ac:dyDescent="0.25">
      <c r="A47" t="s">
        <v>2983</v>
      </c>
      <c r="B47" s="301">
        <v>564841.51</v>
      </c>
      <c r="C47" s="301">
        <v>58530.05</v>
      </c>
      <c r="D47" s="301">
        <v>27701.81</v>
      </c>
      <c r="F47">
        <v>1289793.1000000001</v>
      </c>
      <c r="G47">
        <v>218520.19</v>
      </c>
      <c r="H47" s="301">
        <v>65188.42</v>
      </c>
      <c r="K47" s="301">
        <v>495.38</v>
      </c>
      <c r="N47">
        <v>-249928.94</v>
      </c>
      <c r="O47">
        <v>2017007.85</v>
      </c>
      <c r="P47" s="301">
        <v>669386.02</v>
      </c>
      <c r="R47" s="301">
        <v>499.66</v>
      </c>
      <c r="S47" s="301">
        <v>449711.5</v>
      </c>
      <c r="T47" s="301">
        <v>7000</v>
      </c>
      <c r="U47">
        <v>555963.5</v>
      </c>
      <c r="X47">
        <v>180653.21</v>
      </c>
      <c r="Y47">
        <v>51056.52</v>
      </c>
    </row>
    <row r="48" spans="1:25" x14ac:dyDescent="0.25">
      <c r="A48" t="s">
        <v>2984</v>
      </c>
      <c r="B48" s="301">
        <v>552464.68999999994</v>
      </c>
      <c r="C48" s="301">
        <v>3756.69</v>
      </c>
      <c r="D48" s="301">
        <v>27146.16</v>
      </c>
      <c r="F48">
        <v>1100955.3700000001</v>
      </c>
      <c r="G48">
        <v>94897.59</v>
      </c>
      <c r="H48" s="301">
        <v>21296.2</v>
      </c>
      <c r="K48" s="301">
        <v>98.12</v>
      </c>
      <c r="N48">
        <v>1392874.65</v>
      </c>
      <c r="O48">
        <v>216270.07999999999</v>
      </c>
      <c r="P48" s="301">
        <v>343662.62</v>
      </c>
      <c r="S48" s="301">
        <v>332465</v>
      </c>
      <c r="T48" s="301">
        <v>3000</v>
      </c>
      <c r="U48">
        <v>401517</v>
      </c>
      <c r="X48">
        <v>64733.07</v>
      </c>
      <c r="Y48">
        <v>32096.1</v>
      </c>
    </row>
    <row r="49" spans="1:28" x14ac:dyDescent="0.25">
      <c r="A49" t="s">
        <v>2985</v>
      </c>
      <c r="B49" s="301">
        <v>1213157.27</v>
      </c>
      <c r="C49" s="301">
        <v>27989.98</v>
      </c>
      <c r="D49" s="301">
        <v>88486.16</v>
      </c>
      <c r="F49">
        <v>1174959.07</v>
      </c>
      <c r="G49">
        <v>347865.77</v>
      </c>
      <c r="H49" s="301">
        <v>12149.2</v>
      </c>
      <c r="K49" s="301">
        <v>2462.38</v>
      </c>
      <c r="L49">
        <v>269918.17</v>
      </c>
      <c r="N49">
        <v>-95755.1</v>
      </c>
      <c r="O49">
        <v>2076002.99</v>
      </c>
      <c r="P49" s="301">
        <v>948247.41</v>
      </c>
      <c r="Q49" s="301">
        <v>1832</v>
      </c>
      <c r="S49" s="301">
        <v>395393</v>
      </c>
      <c r="T49" s="301">
        <v>9000</v>
      </c>
      <c r="U49">
        <v>491231</v>
      </c>
      <c r="V49">
        <v>3000</v>
      </c>
      <c r="X49">
        <v>184494.05</v>
      </c>
      <c r="Y49">
        <v>39186.75</v>
      </c>
    </row>
    <row r="50" spans="1:28" x14ac:dyDescent="0.25">
      <c r="A50" t="s">
        <v>2986</v>
      </c>
      <c r="B50" s="301">
        <v>679566.35</v>
      </c>
      <c r="C50" s="301">
        <v>49169.37</v>
      </c>
      <c r="D50" s="301">
        <v>40117.480000000003</v>
      </c>
      <c r="F50">
        <v>653121.44999999995</v>
      </c>
      <c r="G50">
        <v>160231.26</v>
      </c>
      <c r="H50" s="301">
        <v>16130.8</v>
      </c>
      <c r="K50" s="301">
        <v>709.9</v>
      </c>
      <c r="N50">
        <v>-1508822.4</v>
      </c>
      <c r="O50">
        <v>2700044.99</v>
      </c>
      <c r="P50" s="301">
        <v>563870.47</v>
      </c>
      <c r="Q50" s="301">
        <v>-21940</v>
      </c>
      <c r="S50" s="301">
        <v>296282</v>
      </c>
      <c r="T50" s="301">
        <v>6000</v>
      </c>
      <c r="U50">
        <v>360072</v>
      </c>
      <c r="X50">
        <v>96244.89</v>
      </c>
      <c r="Y50">
        <v>30118.98</v>
      </c>
    </row>
    <row r="51" spans="1:28" x14ac:dyDescent="0.25">
      <c r="A51" t="s">
        <v>2987</v>
      </c>
      <c r="B51" s="301">
        <v>669692.22</v>
      </c>
      <c r="C51" s="301">
        <v>29352.63</v>
      </c>
      <c r="D51" s="301">
        <v>16722</v>
      </c>
      <c r="F51">
        <v>635024.28</v>
      </c>
      <c r="G51">
        <v>59526.16</v>
      </c>
      <c r="H51" s="301">
        <v>11673.2</v>
      </c>
      <c r="K51" s="301">
        <v>519.38</v>
      </c>
      <c r="L51">
        <v>46766.99</v>
      </c>
      <c r="N51">
        <v>-620405.68000000005</v>
      </c>
      <c r="O51">
        <v>1671717.03</v>
      </c>
      <c r="P51" s="301">
        <v>470997.98</v>
      </c>
      <c r="Q51" s="301">
        <v>677.76</v>
      </c>
      <c r="S51" s="301">
        <v>260050</v>
      </c>
      <c r="T51" s="301">
        <v>2000</v>
      </c>
      <c r="U51">
        <v>300284</v>
      </c>
      <c r="X51">
        <v>87110.19</v>
      </c>
      <c r="Y51">
        <v>18085.18</v>
      </c>
    </row>
    <row r="52" spans="1:28" x14ac:dyDescent="0.25">
      <c r="A52" t="s">
        <v>2988</v>
      </c>
      <c r="B52" s="301">
        <v>650433.9</v>
      </c>
      <c r="C52" s="301">
        <v>19615.05</v>
      </c>
      <c r="D52" s="301">
        <v>65784</v>
      </c>
      <c r="F52">
        <v>804957.35</v>
      </c>
      <c r="G52">
        <v>141695.9</v>
      </c>
      <c r="H52" s="301">
        <v>13960.8</v>
      </c>
      <c r="K52" s="301">
        <v>37.380000000000003</v>
      </c>
      <c r="N52">
        <v>804785.92</v>
      </c>
      <c r="O52">
        <v>579857.57999999996</v>
      </c>
      <c r="P52" s="301">
        <v>524541.61</v>
      </c>
      <c r="S52" s="301">
        <v>233257</v>
      </c>
      <c r="T52" s="301">
        <v>5000</v>
      </c>
      <c r="U52">
        <v>295147</v>
      </c>
      <c r="X52">
        <v>121225.15</v>
      </c>
      <c r="Y52">
        <v>29631.94</v>
      </c>
    </row>
    <row r="53" spans="1:28" x14ac:dyDescent="0.25">
      <c r="A53" t="s">
        <v>2989</v>
      </c>
      <c r="B53" s="301">
        <v>925416.97</v>
      </c>
      <c r="C53" s="301">
        <v>118563.87</v>
      </c>
      <c r="D53" s="301">
        <v>17765.3</v>
      </c>
      <c r="F53">
        <v>1157953.25</v>
      </c>
      <c r="G53">
        <v>101863.47</v>
      </c>
      <c r="H53" s="301">
        <v>11716.6</v>
      </c>
      <c r="K53" s="301">
        <v>613.28</v>
      </c>
      <c r="L53">
        <v>9777.7900000000009</v>
      </c>
      <c r="N53">
        <v>1583682.61</v>
      </c>
      <c r="O53">
        <v>446722.69</v>
      </c>
      <c r="P53" s="301">
        <v>444147.53</v>
      </c>
      <c r="Q53" s="301">
        <v>888.88</v>
      </c>
      <c r="S53" s="301">
        <v>402790</v>
      </c>
      <c r="U53">
        <v>450861</v>
      </c>
      <c r="X53">
        <v>78841.460000000006</v>
      </c>
      <c r="Y53">
        <v>30054.06</v>
      </c>
    </row>
    <row r="54" spans="1:28" x14ac:dyDescent="0.25">
      <c r="A54" t="s">
        <v>2992</v>
      </c>
      <c r="B54" s="301">
        <v>172442.51</v>
      </c>
      <c r="C54" s="301">
        <v>0</v>
      </c>
      <c r="D54" s="301">
        <v>61029.33</v>
      </c>
      <c r="F54">
        <v>4</v>
      </c>
      <c r="G54">
        <v>2481350.59</v>
      </c>
      <c r="H54" s="301">
        <v>11110</v>
      </c>
      <c r="K54" s="301">
        <v>0</v>
      </c>
      <c r="N54">
        <v>1319935.3400000001</v>
      </c>
      <c r="O54">
        <v>1557377.06</v>
      </c>
      <c r="P54" s="301">
        <v>75471.839999999997</v>
      </c>
      <c r="S54" s="301">
        <v>263242</v>
      </c>
      <c r="U54">
        <v>319538</v>
      </c>
      <c r="X54">
        <v>44748.88</v>
      </c>
      <c r="Y54">
        <v>109329.31</v>
      </c>
      <c r="AA54">
        <v>32000</v>
      </c>
    </row>
    <row r="55" spans="1:28" x14ac:dyDescent="0.25">
      <c r="A55" t="s">
        <v>2993</v>
      </c>
      <c r="B55" s="301">
        <v>117372.35</v>
      </c>
      <c r="C55" s="301">
        <v>0</v>
      </c>
      <c r="D55" s="301">
        <v>67672.83</v>
      </c>
      <c r="F55">
        <v>871447.4</v>
      </c>
      <c r="G55">
        <v>2904905.77</v>
      </c>
      <c r="H55" s="301">
        <v>0</v>
      </c>
      <c r="K55" s="301">
        <v>74.67</v>
      </c>
      <c r="N55">
        <v>2785106.66</v>
      </c>
      <c r="O55">
        <v>1296912.72</v>
      </c>
      <c r="P55" s="301">
        <v>206087.91</v>
      </c>
      <c r="S55" s="301">
        <v>262394</v>
      </c>
      <c r="U55">
        <v>317910</v>
      </c>
      <c r="X55">
        <v>92173.39</v>
      </c>
      <c r="Y55">
        <v>168169.22</v>
      </c>
      <c r="AB55">
        <v>7000</v>
      </c>
    </row>
    <row r="56" spans="1:28" x14ac:dyDescent="0.25">
      <c r="A56" t="s">
        <v>2994</v>
      </c>
      <c r="B56" s="301">
        <v>492632.47</v>
      </c>
      <c r="C56" s="301">
        <v>0</v>
      </c>
      <c r="D56" s="301">
        <v>38543.17</v>
      </c>
      <c r="F56">
        <v>438006.57</v>
      </c>
      <c r="G56">
        <v>2468388.13</v>
      </c>
      <c r="H56" s="301">
        <v>0</v>
      </c>
      <c r="K56" s="301">
        <v>0</v>
      </c>
      <c r="N56">
        <v>1914477.58</v>
      </c>
      <c r="O56">
        <v>1593000.06</v>
      </c>
      <c r="P56" s="301">
        <v>204711.8</v>
      </c>
      <c r="S56" s="301">
        <v>242134.9</v>
      </c>
      <c r="U56">
        <v>292252.90000000002</v>
      </c>
      <c r="X56">
        <v>44743.25</v>
      </c>
      <c r="Y56">
        <v>121373.02</v>
      </c>
      <c r="AB56">
        <v>47876</v>
      </c>
    </row>
    <row r="57" spans="1:28" x14ac:dyDescent="0.25">
      <c r="A57" t="s">
        <v>2995</v>
      </c>
      <c r="B57" s="301">
        <v>565636.62</v>
      </c>
      <c r="C57" s="301">
        <v>0</v>
      </c>
      <c r="D57" s="301">
        <v>45445.52</v>
      </c>
      <c r="F57">
        <v>2</v>
      </c>
      <c r="G57">
        <v>2459761.44</v>
      </c>
      <c r="H57" s="301">
        <v>2000</v>
      </c>
      <c r="K57" s="301">
        <v>42.06</v>
      </c>
      <c r="N57">
        <v>1972645.69</v>
      </c>
      <c r="O57">
        <v>1261656.71</v>
      </c>
      <c r="P57" s="301">
        <v>91357.02</v>
      </c>
      <c r="S57" s="301">
        <v>388892</v>
      </c>
      <c r="U57">
        <v>470087</v>
      </c>
      <c r="X57">
        <v>56794.14</v>
      </c>
      <c r="Y57">
        <v>113509.66</v>
      </c>
    </row>
    <row r="58" spans="1:28" x14ac:dyDescent="0.25">
      <c r="A58" t="s">
        <v>3019</v>
      </c>
      <c r="B58" s="301">
        <v>90479.86</v>
      </c>
      <c r="C58" s="301">
        <v>0</v>
      </c>
      <c r="D58" s="301">
        <v>41755.660000000003</v>
      </c>
      <c r="F58">
        <v>3</v>
      </c>
      <c r="G58">
        <v>2366697.94</v>
      </c>
      <c r="H58" s="301">
        <v>3000</v>
      </c>
      <c r="K58" s="301">
        <v>28.04</v>
      </c>
      <c r="N58">
        <v>2647421.0299999998</v>
      </c>
      <c r="P58" s="301">
        <v>78295.44</v>
      </c>
      <c r="S58" s="301">
        <v>195090</v>
      </c>
      <c r="U58">
        <v>263584</v>
      </c>
      <c r="X58">
        <v>44832.5</v>
      </c>
      <c r="Y58">
        <v>107956.55</v>
      </c>
      <c r="AA58">
        <v>960</v>
      </c>
    </row>
    <row r="59" spans="1:28" x14ac:dyDescent="0.25">
      <c r="A59" t="s">
        <v>3020</v>
      </c>
      <c r="B59" s="301">
        <v>958376.52</v>
      </c>
      <c r="C59" s="301">
        <v>0</v>
      </c>
      <c r="D59" s="301">
        <v>27238.5</v>
      </c>
      <c r="F59">
        <v>271248.24</v>
      </c>
      <c r="G59">
        <v>2140502.83</v>
      </c>
      <c r="H59" s="301">
        <v>0</v>
      </c>
      <c r="K59" s="301">
        <v>77.48</v>
      </c>
      <c r="N59">
        <v>3546586.96</v>
      </c>
      <c r="P59" s="301">
        <v>133126.5</v>
      </c>
      <c r="S59" s="301">
        <v>391274</v>
      </c>
      <c r="U59">
        <v>450545</v>
      </c>
      <c r="X59">
        <v>46224.55</v>
      </c>
      <c r="Y59">
        <v>120081.9</v>
      </c>
      <c r="AA59">
        <v>49000</v>
      </c>
      <c r="AB59">
        <v>500</v>
      </c>
    </row>
    <row r="60" spans="1:28" x14ac:dyDescent="0.25">
      <c r="A60" t="s">
        <v>2999</v>
      </c>
      <c r="B60" s="301">
        <v>71235.570000000007</v>
      </c>
      <c r="C60" s="301">
        <v>0</v>
      </c>
      <c r="D60" s="301">
        <v>40573.75</v>
      </c>
      <c r="F60">
        <v>118103.93</v>
      </c>
      <c r="G60">
        <v>125808.14</v>
      </c>
      <c r="J60" s="301">
        <v>216000</v>
      </c>
      <c r="K60" s="301">
        <v>882</v>
      </c>
      <c r="M60">
        <v>-71729.52</v>
      </c>
      <c r="N60">
        <v>886.54</v>
      </c>
      <c r="O60">
        <v>280935.62</v>
      </c>
      <c r="P60" s="301">
        <v>117471.43</v>
      </c>
      <c r="S60" s="301">
        <v>365232.4</v>
      </c>
      <c r="U60">
        <v>424903.4</v>
      </c>
      <c r="X60">
        <v>86076.57</v>
      </c>
      <c r="Y60">
        <v>6248.88</v>
      </c>
    </row>
    <row r="61" spans="1:28" x14ac:dyDescent="0.25">
      <c r="A61" t="s">
        <v>3000</v>
      </c>
      <c r="B61" s="301">
        <v>632154.43999999994</v>
      </c>
      <c r="C61" s="301">
        <v>68550</v>
      </c>
      <c r="D61" s="301">
        <v>44286.05</v>
      </c>
      <c r="F61">
        <v>3149439.81</v>
      </c>
      <c r="G61">
        <v>3057200.57</v>
      </c>
      <c r="N61">
        <v>7067013.1799999997</v>
      </c>
      <c r="O61">
        <v>179132.84</v>
      </c>
      <c r="P61" s="301">
        <v>251070.29</v>
      </c>
      <c r="S61" s="301">
        <v>419297</v>
      </c>
      <c r="U61">
        <v>541943</v>
      </c>
      <c r="X61">
        <v>138540.23000000001</v>
      </c>
      <c r="Y61">
        <v>72389.210000000006</v>
      </c>
    </row>
    <row r="62" spans="1:28" x14ac:dyDescent="0.25">
      <c r="A62" t="s">
        <v>3001</v>
      </c>
      <c r="B62" s="301">
        <v>91594.6</v>
      </c>
      <c r="C62" s="301">
        <v>16500</v>
      </c>
      <c r="D62" s="301">
        <v>43248.89</v>
      </c>
      <c r="F62">
        <v>12768</v>
      </c>
      <c r="G62">
        <v>134288.28</v>
      </c>
      <c r="K62" s="301">
        <v>50</v>
      </c>
      <c r="N62">
        <v>-2836441.22</v>
      </c>
      <c r="O62">
        <v>2768470.84</v>
      </c>
      <c r="P62" s="301">
        <v>209880.3</v>
      </c>
      <c r="S62" s="301">
        <v>171720.7</v>
      </c>
      <c r="T62" s="301">
        <v>100000</v>
      </c>
      <c r="U62">
        <v>267075.7</v>
      </c>
      <c r="X62">
        <v>24479.93</v>
      </c>
      <c r="Y62">
        <v>6689.71</v>
      </c>
    </row>
    <row r="63" spans="1:28" x14ac:dyDescent="0.25">
      <c r="A63" t="s">
        <v>3002</v>
      </c>
      <c r="B63" s="301">
        <v>439453.56</v>
      </c>
      <c r="C63" s="301">
        <v>0</v>
      </c>
      <c r="D63" s="301">
        <v>6467.57</v>
      </c>
      <c r="F63">
        <v>260211.76</v>
      </c>
      <c r="G63">
        <v>177696.96</v>
      </c>
      <c r="K63" s="301">
        <v>2156</v>
      </c>
      <c r="N63">
        <v>-957894.61</v>
      </c>
      <c r="O63">
        <v>2027508.56</v>
      </c>
      <c r="P63" s="301">
        <v>148907.62</v>
      </c>
      <c r="S63" s="301">
        <v>308263</v>
      </c>
      <c r="U63">
        <v>399908</v>
      </c>
      <c r="X63">
        <v>159174.72</v>
      </c>
      <c r="Y63">
        <v>21030</v>
      </c>
    </row>
    <row r="64" spans="1:28" x14ac:dyDescent="0.25">
      <c r="A64" t="s">
        <v>3003</v>
      </c>
      <c r="B64" s="301">
        <v>514602.87</v>
      </c>
      <c r="C64" s="301">
        <v>0</v>
      </c>
      <c r="D64" s="301">
        <v>61412.75</v>
      </c>
      <c r="F64">
        <v>1651538.24</v>
      </c>
      <c r="G64">
        <v>363522.58</v>
      </c>
      <c r="K64" s="301">
        <v>83800</v>
      </c>
      <c r="N64">
        <v>4109396.36</v>
      </c>
      <c r="O64">
        <v>179132.84</v>
      </c>
      <c r="P64" s="301">
        <v>176593.87</v>
      </c>
      <c r="S64" s="301">
        <v>155400</v>
      </c>
      <c r="T64" s="301">
        <v>18000</v>
      </c>
      <c r="U64">
        <v>259217</v>
      </c>
      <c r="X64">
        <v>231411.24</v>
      </c>
      <c r="Y64">
        <v>101805.25</v>
      </c>
      <c r="AA64">
        <v>160000</v>
      </c>
    </row>
    <row r="65" spans="1:27" x14ac:dyDescent="0.25">
      <c r="A65" t="s">
        <v>3004</v>
      </c>
      <c r="B65" s="301">
        <v>634870.32999999996</v>
      </c>
      <c r="C65" s="301">
        <v>51890.5</v>
      </c>
      <c r="D65" s="301">
        <v>71567.350000000006</v>
      </c>
      <c r="F65">
        <v>1536715.76</v>
      </c>
      <c r="G65">
        <v>235766.69</v>
      </c>
      <c r="H65" s="301">
        <v>0</v>
      </c>
      <c r="K65" s="301">
        <v>0</v>
      </c>
      <c r="N65">
        <v>-116660.08</v>
      </c>
      <c r="O65">
        <v>2752937.45</v>
      </c>
      <c r="P65" s="301">
        <v>133095.03</v>
      </c>
      <c r="S65" s="301">
        <v>456945</v>
      </c>
      <c r="T65" s="301">
        <v>57450</v>
      </c>
      <c r="U65">
        <v>529181</v>
      </c>
      <c r="X65">
        <v>94697.18</v>
      </c>
      <c r="Y65">
        <v>52563.43</v>
      </c>
    </row>
    <row r="66" spans="1:27" x14ac:dyDescent="0.25">
      <c r="A66" t="s">
        <v>3005</v>
      </c>
      <c r="B66" s="301">
        <v>427977.76</v>
      </c>
      <c r="C66" s="301">
        <v>0</v>
      </c>
      <c r="D66" s="301">
        <v>33554.03</v>
      </c>
      <c r="F66">
        <v>599635</v>
      </c>
      <c r="G66">
        <v>1007093.5</v>
      </c>
      <c r="H66" s="301">
        <v>0</v>
      </c>
      <c r="K66" s="301">
        <v>4648.5</v>
      </c>
      <c r="N66">
        <v>-617694.13</v>
      </c>
      <c r="O66">
        <v>3437556.74</v>
      </c>
      <c r="P66" s="301">
        <v>110958.03</v>
      </c>
      <c r="S66" s="301">
        <v>478284</v>
      </c>
      <c r="T66" s="301">
        <v>47750</v>
      </c>
      <c r="U66">
        <v>557937</v>
      </c>
      <c r="X66">
        <v>85207.72</v>
      </c>
      <c r="Y66">
        <v>110786.5</v>
      </c>
    </row>
    <row r="67" spans="1:27" x14ac:dyDescent="0.25">
      <c r="A67" t="s">
        <v>3006</v>
      </c>
      <c r="B67" s="301">
        <v>839241.29</v>
      </c>
      <c r="C67" s="301">
        <v>0</v>
      </c>
      <c r="D67" s="301">
        <v>54391.26</v>
      </c>
      <c r="F67">
        <v>1305461.78</v>
      </c>
      <c r="G67">
        <v>188538.82</v>
      </c>
      <c r="H67" s="301">
        <v>0</v>
      </c>
      <c r="K67" s="301">
        <v>12854</v>
      </c>
      <c r="N67">
        <v>1634176.38</v>
      </c>
      <c r="O67">
        <v>785641.8</v>
      </c>
      <c r="P67" s="301">
        <v>162937.74</v>
      </c>
      <c r="S67" s="301">
        <v>407832</v>
      </c>
      <c r="T67" s="301">
        <v>46000</v>
      </c>
      <c r="U67">
        <v>456940</v>
      </c>
      <c r="X67">
        <v>118808.6</v>
      </c>
      <c r="Y67">
        <v>32568.400000000001</v>
      </c>
    </row>
    <row r="68" spans="1:27" x14ac:dyDescent="0.25">
      <c r="A68" t="s">
        <v>3007</v>
      </c>
      <c r="B68" s="301">
        <v>1937124.97</v>
      </c>
      <c r="C68" s="301">
        <v>0</v>
      </c>
      <c r="D68" s="301">
        <v>52870</v>
      </c>
      <c r="F68">
        <v>340623.7</v>
      </c>
      <c r="G68">
        <v>107794.79</v>
      </c>
      <c r="H68" s="301">
        <v>486</v>
      </c>
      <c r="K68" s="301">
        <v>3982.52</v>
      </c>
      <c r="N68">
        <v>1477626.06</v>
      </c>
      <c r="P68" s="301">
        <v>1375659.01</v>
      </c>
      <c r="S68" s="301">
        <v>391505</v>
      </c>
      <c r="U68">
        <v>582333</v>
      </c>
      <c r="X68">
        <v>113422.39999999999</v>
      </c>
      <c r="Y68">
        <v>63767.21</v>
      </c>
      <c r="AA68">
        <v>12885.25</v>
      </c>
    </row>
    <row r="69" spans="1:27" x14ac:dyDescent="0.25">
      <c r="A69" t="s">
        <v>3008</v>
      </c>
      <c r="B69" s="301">
        <v>401558.45</v>
      </c>
      <c r="C69" s="301">
        <v>0</v>
      </c>
      <c r="D69" s="301">
        <v>14700</v>
      </c>
      <c r="F69">
        <v>1502283.63</v>
      </c>
      <c r="G69">
        <v>69532.02</v>
      </c>
      <c r="K69" s="301">
        <v>-49494.85</v>
      </c>
      <c r="N69">
        <v>2194985.21</v>
      </c>
      <c r="P69" s="301">
        <v>54331.76</v>
      </c>
      <c r="S69" s="301">
        <v>226867.4</v>
      </c>
      <c r="U69">
        <v>247429.4</v>
      </c>
      <c r="X69">
        <v>99661.01</v>
      </c>
      <c r="Y69">
        <v>38493.26</v>
      </c>
      <c r="AA69">
        <v>16181.75</v>
      </c>
    </row>
    <row r="70" spans="1:27" x14ac:dyDescent="0.25">
      <c r="A70" t="s">
        <v>3009</v>
      </c>
      <c r="B70" s="301">
        <v>116061.17</v>
      </c>
      <c r="C70" s="301">
        <v>0</v>
      </c>
      <c r="D70" s="301">
        <v>53089.54</v>
      </c>
      <c r="F70">
        <v>115751.3</v>
      </c>
      <c r="G70">
        <v>257082.33</v>
      </c>
      <c r="K70" s="301">
        <v>4706.78</v>
      </c>
      <c r="N70">
        <v>804597.5</v>
      </c>
      <c r="P70" s="301">
        <v>88151.92</v>
      </c>
      <c r="R70" s="301">
        <v>968.18</v>
      </c>
      <c r="S70" s="301">
        <v>525610</v>
      </c>
      <c r="U70">
        <v>659940</v>
      </c>
      <c r="X70">
        <v>143737.06</v>
      </c>
      <c r="Y70">
        <v>24258.98</v>
      </c>
      <c r="AA70">
        <v>16034</v>
      </c>
    </row>
    <row r="71" spans="1:27" x14ac:dyDescent="0.25">
      <c r="A71" t="s">
        <v>3010</v>
      </c>
      <c r="B71" s="301">
        <v>2755412.64</v>
      </c>
      <c r="C71" s="301">
        <v>0</v>
      </c>
      <c r="D71" s="301">
        <v>34770.75</v>
      </c>
      <c r="F71">
        <v>1297801.04</v>
      </c>
      <c r="G71">
        <v>46628.43</v>
      </c>
      <c r="K71" s="301">
        <v>-1884.5</v>
      </c>
      <c r="N71">
        <v>3047469.94</v>
      </c>
      <c r="P71" s="301">
        <v>1437234.44</v>
      </c>
      <c r="S71" s="301">
        <v>339213</v>
      </c>
      <c r="U71">
        <v>432023</v>
      </c>
      <c r="X71">
        <v>104964.13</v>
      </c>
      <c r="Y71">
        <v>55753.06</v>
      </c>
      <c r="AA71">
        <v>17059.830000000002</v>
      </c>
    </row>
    <row r="72" spans="1:27" x14ac:dyDescent="0.25">
      <c r="A72" t="s">
        <v>3011</v>
      </c>
      <c r="B72" s="301">
        <v>940305.61</v>
      </c>
      <c r="C72" s="301">
        <v>0</v>
      </c>
      <c r="D72" s="301">
        <v>23474.880000000001</v>
      </c>
      <c r="F72">
        <v>1823656.8</v>
      </c>
      <c r="G72">
        <v>569248.52</v>
      </c>
      <c r="J72" s="301">
        <v>13000</v>
      </c>
      <c r="K72" s="301">
        <v>-57</v>
      </c>
      <c r="N72">
        <v>3831120.25</v>
      </c>
      <c r="P72" s="301">
        <v>150242.17000000001</v>
      </c>
      <c r="S72" s="301">
        <v>734395.1</v>
      </c>
      <c r="U72">
        <v>820311.1</v>
      </c>
      <c r="X72">
        <v>299422.40000000002</v>
      </c>
      <c r="Y72">
        <v>85471.46</v>
      </c>
      <c r="AA72">
        <v>17739.75</v>
      </c>
    </row>
    <row r="73" spans="1:27" x14ac:dyDescent="0.25">
      <c r="A73" t="s">
        <v>3012</v>
      </c>
      <c r="B73" s="301">
        <v>724354.94</v>
      </c>
      <c r="C73" s="301">
        <v>0</v>
      </c>
      <c r="D73" s="301">
        <v>27264.21</v>
      </c>
      <c r="F73">
        <v>143178.43</v>
      </c>
      <c r="G73">
        <v>102554.98</v>
      </c>
      <c r="K73" s="301">
        <v>1754</v>
      </c>
      <c r="N73">
        <v>1209449.57</v>
      </c>
      <c r="P73" s="301">
        <v>46046.12</v>
      </c>
      <c r="S73" s="301">
        <v>295475</v>
      </c>
      <c r="U73">
        <v>295475</v>
      </c>
      <c r="X73">
        <v>72260.23</v>
      </c>
      <c r="Y73">
        <v>48356.9</v>
      </c>
      <c r="AA73">
        <v>3860</v>
      </c>
    </row>
    <row r="74" spans="1:27" x14ac:dyDescent="0.25">
      <c r="A74" t="s">
        <v>3013</v>
      </c>
      <c r="B74" s="301">
        <v>941725.38</v>
      </c>
      <c r="C74" s="301">
        <v>0</v>
      </c>
      <c r="D74" s="301">
        <v>27801.72</v>
      </c>
      <c r="F74">
        <v>1081307.8999999999</v>
      </c>
      <c r="G74">
        <v>148456.01</v>
      </c>
      <c r="H74" s="301">
        <v>162</v>
      </c>
      <c r="K74" s="301">
        <v>24507.27</v>
      </c>
      <c r="N74">
        <v>1472668.6</v>
      </c>
      <c r="P74" s="301">
        <v>1024634.99</v>
      </c>
      <c r="S74" s="301">
        <v>195356</v>
      </c>
      <c r="U74">
        <v>306674</v>
      </c>
      <c r="X74">
        <v>57527.16</v>
      </c>
      <c r="Y74">
        <v>38692.5</v>
      </c>
      <c r="AA74">
        <v>8952</v>
      </c>
    </row>
    <row r="75" spans="1:27" x14ac:dyDescent="0.25">
      <c r="A75" t="s">
        <v>3014</v>
      </c>
      <c r="B75" s="301">
        <v>745973.91</v>
      </c>
      <c r="C75" s="301">
        <v>54857.86</v>
      </c>
      <c r="D75" s="301">
        <v>20580</v>
      </c>
      <c r="F75">
        <v>924393.18</v>
      </c>
      <c r="G75">
        <v>1604793.7</v>
      </c>
      <c r="I75" s="301">
        <v>987</v>
      </c>
      <c r="K75" s="301">
        <v>1587.58</v>
      </c>
      <c r="N75">
        <v>842520.71</v>
      </c>
      <c r="O75">
        <v>2174520.91</v>
      </c>
      <c r="P75" s="301">
        <v>633810.61</v>
      </c>
      <c r="S75" s="301">
        <v>353523.75</v>
      </c>
      <c r="U75">
        <v>435189.75</v>
      </c>
      <c r="X75">
        <v>69847.05</v>
      </c>
      <c r="Y75">
        <v>111248.16</v>
      </c>
      <c r="AA75">
        <v>9693.9500000000007</v>
      </c>
    </row>
    <row r="76" spans="1:27" x14ac:dyDescent="0.25">
      <c r="A76" t="s">
        <v>3015</v>
      </c>
      <c r="B76" s="301">
        <v>1264427.26</v>
      </c>
      <c r="C76" s="301">
        <v>48277.25</v>
      </c>
      <c r="D76" s="301">
        <v>54736.7</v>
      </c>
      <c r="F76">
        <v>1103576.49</v>
      </c>
      <c r="G76">
        <v>841408.34</v>
      </c>
      <c r="I76" s="301">
        <v>-14385</v>
      </c>
      <c r="K76" s="301">
        <v>1981.57</v>
      </c>
      <c r="N76">
        <v>581969.43999999994</v>
      </c>
      <c r="O76">
        <v>2426315.1</v>
      </c>
      <c r="P76" s="301">
        <v>958593.36</v>
      </c>
      <c r="S76" s="301">
        <v>385462</v>
      </c>
      <c r="U76">
        <v>565597</v>
      </c>
      <c r="V76">
        <v>160</v>
      </c>
      <c r="W76">
        <v>740</v>
      </c>
      <c r="X76">
        <v>233307.54</v>
      </c>
      <c r="Y76">
        <v>132318.89000000001</v>
      </c>
      <c r="AA76">
        <v>34737</v>
      </c>
    </row>
    <row r="77" spans="1:27" x14ac:dyDescent="0.25">
      <c r="A77" t="s">
        <v>3016</v>
      </c>
      <c r="B77" s="301">
        <v>394403.28</v>
      </c>
      <c r="C77" s="301">
        <v>188674.71</v>
      </c>
      <c r="D77" s="301">
        <v>13273.94</v>
      </c>
      <c r="F77">
        <v>65321.23</v>
      </c>
      <c r="G77">
        <v>188285.81</v>
      </c>
      <c r="I77" s="301">
        <v>0</v>
      </c>
      <c r="K77" s="301">
        <v>185.01</v>
      </c>
      <c r="N77">
        <v>-436742.72</v>
      </c>
      <c r="O77">
        <v>1120243.3</v>
      </c>
      <c r="P77" s="301">
        <v>292307.51</v>
      </c>
      <c r="S77" s="301">
        <v>180880</v>
      </c>
      <c r="U77">
        <v>221072</v>
      </c>
      <c r="X77">
        <v>41024</v>
      </c>
      <c r="Y77">
        <v>33908.33</v>
      </c>
      <c r="AA77">
        <v>2509.8000000000002</v>
      </c>
    </row>
    <row r="78" spans="1:27" x14ac:dyDescent="0.25">
      <c r="A78" t="s">
        <v>3017</v>
      </c>
      <c r="B78" s="301">
        <v>429734.68</v>
      </c>
      <c r="C78" s="301">
        <v>157151.48000000001</v>
      </c>
      <c r="D78" s="301">
        <v>43148</v>
      </c>
      <c r="F78">
        <v>974157.01</v>
      </c>
      <c r="G78">
        <v>385102.18</v>
      </c>
      <c r="I78" s="301">
        <v>870</v>
      </c>
      <c r="K78" s="301">
        <v>971.79</v>
      </c>
      <c r="N78">
        <v>-791622.32</v>
      </c>
      <c r="O78">
        <v>2732486.08</v>
      </c>
      <c r="P78" s="301">
        <v>313719.89</v>
      </c>
      <c r="S78" s="301">
        <v>353962</v>
      </c>
      <c r="U78">
        <v>437234</v>
      </c>
      <c r="X78">
        <v>109906.15</v>
      </c>
      <c r="Y78">
        <v>60426.239999999998</v>
      </c>
      <c r="AA78">
        <v>6317.34</v>
      </c>
    </row>
    <row r="79" spans="1:27" x14ac:dyDescent="0.25">
      <c r="A79" t="s">
        <v>3018</v>
      </c>
      <c r="B79" s="301">
        <v>702103.71</v>
      </c>
      <c r="C79" s="301">
        <v>45393</v>
      </c>
      <c r="D79" s="301">
        <v>20000</v>
      </c>
      <c r="F79">
        <v>1791138.27</v>
      </c>
      <c r="G79">
        <v>353079.51</v>
      </c>
      <c r="I79" s="301">
        <v>863</v>
      </c>
      <c r="K79" s="301">
        <v>969.47</v>
      </c>
      <c r="N79">
        <v>-269528.77</v>
      </c>
      <c r="O79">
        <v>3283107.89</v>
      </c>
      <c r="P79" s="301">
        <v>228729.32</v>
      </c>
      <c r="S79" s="301">
        <v>317191</v>
      </c>
      <c r="U79">
        <v>391381</v>
      </c>
      <c r="X79">
        <v>160411.9</v>
      </c>
      <c r="Y79">
        <v>47175.82</v>
      </c>
      <c r="AA79">
        <v>23208.7</v>
      </c>
    </row>
    <row r="80" spans="1:27" x14ac:dyDescent="0.25">
      <c r="A80" t="s">
        <v>3021</v>
      </c>
      <c r="B80" s="301">
        <v>1141135.48</v>
      </c>
      <c r="C80" s="301">
        <v>22869</v>
      </c>
      <c r="D80" s="301">
        <v>11440</v>
      </c>
      <c r="F80">
        <v>383826.4</v>
      </c>
      <c r="G80">
        <v>245711.74</v>
      </c>
      <c r="I80" s="301">
        <v>0</v>
      </c>
      <c r="K80" s="301">
        <v>-131524.85999999999</v>
      </c>
      <c r="N80">
        <v>349784.12</v>
      </c>
      <c r="O80">
        <v>1600443.98</v>
      </c>
      <c r="P80" s="301">
        <v>157210.26999999999</v>
      </c>
      <c r="S80" s="301">
        <v>245343</v>
      </c>
      <c r="U80">
        <v>277177</v>
      </c>
      <c r="X80">
        <v>81723.03</v>
      </c>
      <c r="Y80">
        <v>44888.86</v>
      </c>
      <c r="AA80">
        <v>760</v>
      </c>
    </row>
    <row r="81" spans="1:25" x14ac:dyDescent="0.25">
      <c r="A81" t="s">
        <v>2990</v>
      </c>
      <c r="B81" s="301">
        <v>185351.11</v>
      </c>
      <c r="C81" s="301">
        <v>0</v>
      </c>
      <c r="D81" s="301">
        <v>9463.61</v>
      </c>
      <c r="F81">
        <v>2706872.27</v>
      </c>
      <c r="G81">
        <v>115782.2</v>
      </c>
      <c r="N81">
        <v>3093216.46</v>
      </c>
      <c r="P81" s="301">
        <v>98584.07</v>
      </c>
      <c r="S81" s="301">
        <v>190990</v>
      </c>
      <c r="U81">
        <v>224808</v>
      </c>
      <c r="X81">
        <v>17156.580000000002</v>
      </c>
      <c r="Y81">
        <v>72458.759999999995</v>
      </c>
    </row>
    <row r="82" spans="1:25" x14ac:dyDescent="0.25">
      <c r="A82" t="s">
        <v>2991</v>
      </c>
      <c r="B82" s="301">
        <v>596645.56000000006</v>
      </c>
      <c r="C82" s="301">
        <v>39000</v>
      </c>
      <c r="D82" s="301">
        <v>11388.9</v>
      </c>
      <c r="F82">
        <v>2732083.77</v>
      </c>
      <c r="G82">
        <v>107714.8</v>
      </c>
      <c r="N82">
        <v>1780357.41</v>
      </c>
      <c r="O82">
        <v>1891769.64</v>
      </c>
      <c r="P82" s="301">
        <v>102058.06</v>
      </c>
      <c r="S82" s="301">
        <v>65051</v>
      </c>
      <c r="U82">
        <v>121837</v>
      </c>
      <c r="V82">
        <v>1500</v>
      </c>
      <c r="X82">
        <v>95181.11</v>
      </c>
      <c r="Y82">
        <v>116987.24</v>
      </c>
    </row>
    <row r="83" spans="1:25" x14ac:dyDescent="0.25">
      <c r="A83" t="s">
        <v>2996</v>
      </c>
      <c r="B83" s="301">
        <v>239518.23</v>
      </c>
      <c r="C83" s="301">
        <v>0</v>
      </c>
      <c r="D83" s="301">
        <v>18494.8</v>
      </c>
      <c r="F83">
        <v>784942.51</v>
      </c>
      <c r="G83">
        <v>2875523.83</v>
      </c>
      <c r="M83">
        <v>-541668.11</v>
      </c>
      <c r="N83">
        <v>2690695.91</v>
      </c>
      <c r="O83">
        <v>1861215.28</v>
      </c>
      <c r="P83" s="301">
        <v>115160.17</v>
      </c>
      <c r="S83" s="301">
        <v>283668</v>
      </c>
      <c r="U83">
        <v>351020</v>
      </c>
      <c r="X83">
        <v>50618.47</v>
      </c>
      <c r="Y83">
        <v>22469.82</v>
      </c>
    </row>
    <row r="84" spans="1:25" x14ac:dyDescent="0.25">
      <c r="A84" t="s">
        <v>2997</v>
      </c>
      <c r="B84" s="301">
        <v>56238.43</v>
      </c>
      <c r="C84" s="301">
        <v>0</v>
      </c>
      <c r="D84" s="301">
        <v>1974.8</v>
      </c>
      <c r="F84">
        <v>299753.19</v>
      </c>
      <c r="G84">
        <v>140133.29</v>
      </c>
      <c r="N84">
        <v>627027.9</v>
      </c>
      <c r="P84" s="301">
        <v>95001.66</v>
      </c>
      <c r="S84" s="301">
        <v>351238</v>
      </c>
      <c r="U84">
        <v>421718</v>
      </c>
      <c r="X84">
        <v>51568.33</v>
      </c>
      <c r="Y84">
        <v>16962.52</v>
      </c>
    </row>
    <row r="85" spans="1:25" x14ac:dyDescent="0.25">
      <c r="A85" t="s">
        <v>2998</v>
      </c>
      <c r="B85" s="301">
        <v>241636.79</v>
      </c>
      <c r="C85" s="301">
        <v>0</v>
      </c>
      <c r="D85" s="301">
        <v>23253.45</v>
      </c>
      <c r="F85">
        <v>2583707.58</v>
      </c>
      <c r="G85">
        <v>2149988.6800000002</v>
      </c>
      <c r="K85" s="301">
        <v>38.06</v>
      </c>
      <c r="N85">
        <v>1168272.1200000001</v>
      </c>
      <c r="O85">
        <v>4000000</v>
      </c>
      <c r="P85" s="301">
        <v>129256.91</v>
      </c>
      <c r="S85" s="301">
        <v>246497.28</v>
      </c>
      <c r="U85">
        <v>278843.28000000003</v>
      </c>
      <c r="V85">
        <v>1500</v>
      </c>
      <c r="X85">
        <v>63154.8</v>
      </c>
      <c r="Y85">
        <v>146567.57999999999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</vt:i4>
      </vt:variant>
    </vt:vector>
  </HeadingPairs>
  <TitlesOfParts>
    <vt:vector size="19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2022-01-07T08:17:49Z</cp:lastPrinted>
  <dcterms:created xsi:type="dcterms:W3CDTF">2018-02-08T06:24:17Z</dcterms:created>
  <dcterms:modified xsi:type="dcterms:W3CDTF">2022-01-07T08:17:51Z</dcterms:modified>
</cp:coreProperties>
</file>