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UNGTHIP2019\RUNGTHIP65\UCปี65\ส่งปรับเกลี่ยปี 65\"/>
    </mc:Choice>
  </mc:AlternateContent>
  <xr:revisionPtr revIDLastSave="0" documentId="8_{E996AC04-9701-4E9C-872A-BEB6CF61318D}" xr6:coauthVersionLast="47" xr6:coauthVersionMax="47" xr10:uidLastSave="{00000000-0000-0000-0000-000000000000}"/>
  <bookViews>
    <workbookView xWindow="-110" yWindow="-110" windowWidth="19420" windowHeight="10420" tabRatio="767" activeTab="1" xr2:uid="{00000000-000D-0000-FFFF-FFFF00000000}"/>
  </bookViews>
  <sheets>
    <sheet name="RiskScore62" sheetId="4" r:id="rId1"/>
    <sheet name="ประเมินผล62-61" sheetId="2" r:id="rId2"/>
    <sheet name="Sheet3" sheetId="15" r:id="rId3"/>
    <sheet name="Sheet2" sheetId="14" r:id="rId4"/>
    <sheet name="Sheet1" sheetId="13" r:id="rId5"/>
    <sheet name="Sheet4" sheetId="16" r:id="rId6"/>
    <sheet name="group1" sheetId="5" r:id="rId7"/>
    <sheet name="group2" sheetId="6" r:id="rId8"/>
    <sheet name="group3" sheetId="7" r:id="rId9"/>
    <sheet name="group4" sheetId="8" r:id="rId10"/>
    <sheet name="group5" sheetId="9" r:id="rId11"/>
    <sheet name="group6" sheetId="10" r:id="rId12"/>
    <sheet name="group7" sheetId="11" r:id="rId13"/>
    <sheet name="Unitcostรพเรื้อรัง" sheetId="12" r:id="rId14"/>
  </sheets>
  <externalReferences>
    <externalReference r:id="rId15"/>
    <externalReference r:id="rId16"/>
  </externalReferences>
  <definedNames>
    <definedName name="_xlnm._FilterDatabase" localSheetId="0" hidden="1">RiskScore62!$A$2:$P$90</definedName>
    <definedName name="_xlnm._FilterDatabase" localSheetId="1" hidden="1">'ประเมินผล62-61'!$A$14:$I$111</definedName>
  </definedNames>
  <calcPr calcId="191029"/>
</workbook>
</file>

<file path=xl/calcChain.xml><?xml version="1.0" encoding="utf-8"?>
<calcChain xmlns="http://schemas.openxmlformats.org/spreadsheetml/2006/main">
  <c r="L16" i="12" l="1"/>
  <c r="L15" i="12"/>
  <c r="L14" i="12"/>
  <c r="L13" i="12"/>
  <c r="L12" i="12"/>
  <c r="L11" i="12"/>
  <c r="L10" i="12"/>
  <c r="L9" i="12"/>
  <c r="L8" i="12"/>
  <c r="L7" i="12"/>
  <c r="L6" i="12"/>
  <c r="L5" i="12"/>
  <c r="L4" i="12"/>
  <c r="N4" i="12" s="1"/>
  <c r="K5" i="12"/>
  <c r="K6" i="12"/>
  <c r="K7" i="12"/>
  <c r="K8" i="12"/>
  <c r="K9" i="12"/>
  <c r="K10" i="12"/>
  <c r="K11" i="12"/>
  <c r="K12" i="12"/>
  <c r="K13" i="12"/>
  <c r="K14" i="12"/>
  <c r="K15" i="12"/>
  <c r="K16" i="12"/>
  <c r="K4" i="12"/>
  <c r="M16" i="12" l="1"/>
  <c r="N16" i="12" s="1"/>
  <c r="M15" i="12"/>
  <c r="N15" i="12" s="1"/>
  <c r="M14" i="12"/>
  <c r="N14" i="12" s="1"/>
  <c r="M13" i="12"/>
  <c r="N13" i="12" s="1"/>
  <c r="M12" i="12"/>
  <c r="N12" i="12" s="1"/>
  <c r="M11" i="12"/>
  <c r="N11" i="12" s="1"/>
  <c r="M10" i="12"/>
  <c r="N10" i="12" s="1"/>
  <c r="M9" i="12"/>
  <c r="N9" i="12" s="1"/>
  <c r="M8" i="12"/>
  <c r="N8" i="12" s="1"/>
  <c r="M7" i="12"/>
  <c r="N7" i="12" s="1"/>
  <c r="M6" i="12"/>
  <c r="N6" i="12" s="1"/>
  <c r="M5" i="12"/>
  <c r="N5" i="12" s="1"/>
  <c r="G110" i="2" l="1"/>
  <c r="G109" i="2"/>
  <c r="G108" i="2"/>
  <c r="G107" i="2"/>
  <c r="F110" i="2"/>
  <c r="F109" i="2"/>
  <c r="F108" i="2"/>
  <c r="F107" i="2"/>
  <c r="G106" i="2"/>
  <c r="G105" i="2"/>
  <c r="G104" i="2"/>
  <c r="F106" i="2"/>
  <c r="F105" i="2"/>
  <c r="F104" i="2"/>
  <c r="G103" i="2"/>
  <c r="F103" i="2"/>
  <c r="F111" i="2" l="1"/>
  <c r="G111" i="2"/>
</calcChain>
</file>

<file path=xl/sharedStrings.xml><?xml version="1.0" encoding="utf-8"?>
<sst xmlns="http://schemas.openxmlformats.org/spreadsheetml/2006/main" count="1409" uniqueCount="265">
  <si>
    <t>Org</t>
  </si>
  <si>
    <t>TypeID</t>
  </si>
  <si>
    <t>CR</t>
  </si>
  <si>
    <t>QR</t>
  </si>
  <si>
    <t>Cash</t>
  </si>
  <si>
    <t>NWC</t>
  </si>
  <si>
    <t>NI+Depreciation</t>
  </si>
  <si>
    <t>Liquid Index</t>
  </si>
  <si>
    <t>StatusIndex</t>
  </si>
  <si>
    <t>Survival Index</t>
  </si>
  <si>
    <t>EBITDA</t>
  </si>
  <si>
    <t>เงินบำรุงคงเหลือ(หักหนี้แล้ว)</t>
  </si>
  <si>
    <t>รพศ.</t>
  </si>
  <si>
    <t>รพช.</t>
  </si>
  <si>
    <t>รพท.</t>
  </si>
  <si>
    <t>เลย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</si>
  <si>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</si>
  <si>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</si>
  <si>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</si>
  <si>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</si>
  <si>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</si>
  <si>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</si>
  <si>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</si>
  <si>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</si>
  <si>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</si>
  <si>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</si>
  <si>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</si>
  <si>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</si>
  <si>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</si>
  <si>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</si>
  <si>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นครพนม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</si>
  <si>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</si>
  <si>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</si>
  <si>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</si>
  <si>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</si>
  <si>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</si>
  <si>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</si>
  <si>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</si>
  <si>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</si>
  <si>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</si>
  <si>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</si>
  <si>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</si>
  <si>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</si>
  <si>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</si>
  <si>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</si>
  <si>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</si>
  <si>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</si>
  <si>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</si>
  <si>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</si>
  <si>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</si>
  <si>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</si>
  <si>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</si>
  <si>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สกลนคร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</si>
  <si>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</si>
  <si>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</si>
  <si>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</si>
  <si>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</si>
  <si>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</si>
  <si>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</si>
  <si>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</si>
  <si>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</si>
  <si>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</si>
  <si>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</si>
  <si>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</si>
  <si>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</si>
  <si>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</si>
  <si>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</si>
  <si>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</si>
  <si>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</si>
  <si>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</si>
  <si>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ธนากโร,รพช.</t>
  </si>
  <si>
    <t>หนองคาย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</si>
  <si>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</si>
  <si>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</si>
  <si>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</si>
  <si>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</si>
  <si>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</si>
  <si>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</si>
  <si>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</si>
  <si>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</si>
  <si>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</si>
  <si>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</si>
  <si>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</si>
  <si>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</si>
  <si>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</si>
  <si>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</si>
  <si>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</si>
  <si>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</si>
  <si>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</si>
  <si>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</si>
  <si>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</si>
  <si>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</si>
  <si>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</si>
  <si>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</si>
  <si>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</si>
  <si>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</si>
  <si>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</si>
  <si>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</si>
  <si>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</si>
  <si>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</si>
  <si>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</si>
  <si>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</si>
  <si>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</si>
  <si>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</si>
  <si>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</si>
  <si>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</si>
  <si>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</si>
  <si>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</si>
  <si>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</si>
  <si>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</si>
  <si>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ปี61</t>
  </si>
  <si>
    <t>2561Q4</t>
  </si>
  <si>
    <t>ปี62</t>
  </si>
  <si>
    <t>สถานการณ์  62/61</t>
  </si>
  <si>
    <r>
      <rPr>
        <sz val="16"/>
        <color theme="1"/>
        <rFont val="Wingdings"/>
        <charset val="2"/>
      </rPr>
      <t>J</t>
    </r>
    <r>
      <rPr>
        <sz val="16"/>
        <color theme="1"/>
        <rFont val="TH SarabunPSK"/>
        <family val="2"/>
      </rPr>
      <t xml:space="preserve"> ดีขึ้น 4-7 เป็น 0-3</t>
    </r>
  </si>
  <si>
    <r>
      <rPr>
        <sz val="16"/>
        <color theme="1"/>
        <rFont val="Wingdings"/>
        <charset val="2"/>
      </rPr>
      <t>J</t>
    </r>
    <r>
      <rPr>
        <sz val="16"/>
        <color theme="1"/>
        <rFont val="TH SarabunPSK"/>
        <family val="2"/>
      </rPr>
      <t xml:space="preserve"> ปกติเท่าเดิม 0-3</t>
    </r>
  </si>
  <si>
    <r>
      <rPr>
        <sz val="16"/>
        <color theme="1"/>
        <rFont val="Wingdings"/>
        <charset val="2"/>
      </rPr>
      <t>J</t>
    </r>
    <r>
      <rPr>
        <sz val="16"/>
        <color theme="1"/>
        <rFont val="TH SarabunPSK"/>
        <family val="2"/>
      </rPr>
      <t xml:space="preserve"> ดีขึ้นในช่วง 0-3</t>
    </r>
  </si>
  <si>
    <t>Risk 7</t>
  </si>
  <si>
    <t>Risk 6</t>
  </si>
  <si>
    <t>Risk 5</t>
  </si>
  <si>
    <t>Risk 4</t>
  </si>
  <si>
    <t>Risk 3</t>
  </si>
  <si>
    <t>Risk 2</t>
  </si>
  <si>
    <t>Risk 1</t>
  </si>
  <si>
    <t>Risk 0</t>
  </si>
  <si>
    <r>
      <rPr>
        <sz val="16"/>
        <color rgb="FFFF0000"/>
        <rFont val="Wingdings"/>
        <charset val="2"/>
      </rPr>
      <t>L</t>
    </r>
    <r>
      <rPr>
        <sz val="16"/>
        <color rgb="FFFF0000"/>
        <rFont val="TH SarabunPSK"/>
        <family val="2"/>
      </rPr>
      <t>กลุ่มเสี่ยง 4-6 รายใหม่</t>
    </r>
  </si>
  <si>
    <r>
      <rPr>
        <sz val="16"/>
        <color rgb="FFFF0000"/>
        <rFont val="Wingdings"/>
        <charset val="2"/>
      </rPr>
      <t>L</t>
    </r>
    <r>
      <rPr>
        <sz val="16"/>
        <color rgb="FFFF0000"/>
        <rFont val="TH SarabunPSK"/>
        <family val="2"/>
      </rPr>
      <t>กลุ่ม 7 จาก 0-3 รายใหม่</t>
    </r>
  </si>
  <si>
    <r>
      <rPr>
        <sz val="16"/>
        <color rgb="FFFF0000"/>
        <rFont val="Wingdings"/>
        <charset val="2"/>
      </rPr>
      <t>L</t>
    </r>
    <r>
      <rPr>
        <sz val="16"/>
        <color rgb="FFFF0000"/>
        <rFont val="TH SarabunPSK"/>
        <family val="2"/>
      </rPr>
      <t>กลุ่ม 7 ติดต่อกัน 2 ปี</t>
    </r>
  </si>
  <si>
    <t>ประเมินสถานการณ์ Risk score ปี  62/61</t>
  </si>
  <si>
    <t>Risk score 0-3</t>
  </si>
  <si>
    <t>Risk score 4-7</t>
  </si>
  <si>
    <r>
      <rPr>
        <sz val="16"/>
        <color theme="1"/>
        <rFont val="Wingdings"/>
        <charset val="2"/>
      </rPr>
      <t>J</t>
    </r>
    <r>
      <rPr>
        <sz val="16"/>
        <color theme="1"/>
        <rFont val="TH SarabunPSK"/>
        <family val="2"/>
      </rPr>
      <t xml:space="preserve"> ผลงานเยี่ยม 0 ติดต่อกัน 2 ปี</t>
    </r>
  </si>
  <si>
    <r>
      <rPr>
        <sz val="16"/>
        <color rgb="FFFF0000"/>
        <rFont val="Wingdings"/>
        <charset val="2"/>
      </rPr>
      <t xml:space="preserve">L </t>
    </r>
    <r>
      <rPr>
        <sz val="16"/>
        <color rgb="FFFF0000"/>
        <rFont val="TH SarabunPSK"/>
        <family val="2"/>
      </rPr>
      <t xml:space="preserve">กลุ่มเสี่ยง 4-7 เรื้อรัง </t>
    </r>
  </si>
  <si>
    <t>จังหวัด</t>
  </si>
  <si>
    <t>หน่วยบริการ</t>
  </si>
  <si>
    <t>Risk Score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</si>
  <si>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</si>
  <si>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</si>
  <si>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</si>
  <si>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</si>
  <si>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</si>
  <si>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</si>
  <si>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</si>
  <si>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</si>
  <si>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</si>
  <si>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</si>
  <si>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</si>
  <si>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</si>
  <si>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</si>
  <si>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</si>
  <si>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</si>
  <si>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</si>
  <si>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</si>
  <si>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</si>
  <si>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</si>
  <si>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</si>
  <si>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</si>
  <si>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</si>
  <si>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</si>
  <si>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</si>
  <si>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</si>
  <si>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</si>
  <si>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</si>
  <si>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</si>
  <si>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</si>
  <si>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</si>
  <si>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</si>
  <si>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</si>
  <si>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</si>
  <si>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</si>
  <si>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</si>
  <si>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</si>
  <si>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</si>
  <si>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</si>
  <si>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</si>
  <si>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</si>
  <si>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</si>
  <si>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</si>
  <si>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</si>
  <si>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</si>
  <si>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</si>
  <si>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</si>
  <si>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</si>
  <si>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</si>
  <si>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</si>
  <si>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</si>
  <si>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</si>
  <si>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</si>
  <si>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พระอาจารย์แบน  ธนากโร,รพช.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</si>
  <si>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</si>
  <si>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</si>
  <si>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</si>
  <si>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</si>
  <si>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</si>
  <si>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</si>
  <si>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</si>
  <si>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</si>
  <si>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</si>
  <si>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</si>
  <si>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</si>
  <si>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</si>
  <si>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</si>
  <si>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</si>
  <si>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</si>
  <si>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</si>
  <si>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</si>
  <si>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</si>
  <si>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</si>
  <si>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</si>
  <si>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</si>
  <si>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</si>
  <si>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</si>
  <si>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</si>
  <si>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</si>
  <si>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</si>
  <si>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</si>
  <si>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</si>
  <si>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</si>
  <si>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</si>
  <si>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</si>
  <si>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</si>
  <si>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</si>
  <si>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</si>
  <si>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</si>
  <si>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</si>
  <si>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เขต</t>
  </si>
  <si>
    <t>รหัส</t>
  </si>
  <si>
    <t>group</t>
  </si>
  <si>
    <r>
      <rPr>
        <sz val="16"/>
        <color rgb="FFFF0000"/>
        <rFont val="Wingdings"/>
        <charset val="2"/>
      </rPr>
      <t>L</t>
    </r>
    <r>
      <rPr>
        <sz val="16"/>
        <color rgb="FFFF0000"/>
        <rFont val="TH SarabunPSK"/>
        <family val="2"/>
      </rPr>
      <t xml:space="preserve">ลดลงในช่วง 0-3 </t>
    </r>
  </si>
  <si>
    <r>
      <rPr>
        <sz val="16"/>
        <color rgb="FFFF0000"/>
        <rFont val="Wingdings"/>
        <charset val="2"/>
      </rPr>
      <t>L</t>
    </r>
    <r>
      <rPr>
        <sz val="16"/>
        <color rgb="FFFF0000"/>
        <rFont val="TH SarabunPSK"/>
        <family val="2"/>
      </rPr>
      <t>กลุ่มเสี่ยง 4-6 จาก 0-3 รายใหม่</t>
    </r>
  </si>
  <si>
    <r>
      <rPr>
        <sz val="16"/>
        <color rgb="FFFF0000"/>
        <rFont val="Wingdings"/>
        <charset val="2"/>
      </rPr>
      <t>L</t>
    </r>
    <r>
      <rPr>
        <sz val="16"/>
        <color rgb="FFFF0000"/>
        <rFont val="TH SarabunPSK"/>
        <family val="2"/>
      </rPr>
      <t xml:space="preserve">กลุ่มเสี่ยง 4-7 เรื้อรัง </t>
    </r>
  </si>
  <si>
    <t>2562Q4</t>
  </si>
  <si>
    <t>ลำดับ</t>
  </si>
  <si>
    <t>รพร</t>
  </si>
  <si>
    <t>รพร.</t>
  </si>
  <si>
    <t>เปรียบเทียบต้นทุนหน่วยบริการแบบ Quick Method   ปี 2560 - 2562</t>
  </si>
  <si>
    <t>ปี 2561</t>
  </si>
  <si>
    <t>ปี 2562</t>
  </si>
  <si>
    <t>IP เพิ่มขึ้น</t>
  </si>
  <si>
    <t>OP เพิ่มขึ้น</t>
  </si>
  <si>
    <t>ต้นทุนบริการผู้ป่วยนอก (บาท/ครั้ง)</t>
  </si>
  <si>
    <t>ต้นทุนบริการผู้ป่วยใน (บาท/RW)</t>
  </si>
  <si>
    <t>รพ</t>
  </si>
  <si>
    <t>แนวโน้มต้นทุน  Unitcost ปี 2561-2562</t>
  </si>
  <si>
    <t>แนวโน้มผลงานบริการ  ปี 2561-2562</t>
  </si>
  <si>
    <t>OP ปี 2561</t>
  </si>
  <si>
    <t>OP ปี 2562</t>
  </si>
  <si>
    <t>%เพิ่ม/ลดOP</t>
  </si>
  <si>
    <t>IP ปี 2561</t>
  </si>
  <si>
    <t>IP ปี 2562</t>
  </si>
  <si>
    <t>%เพิ่ม/ลด IP</t>
  </si>
  <si>
    <t>Risk Score ณ Q4/62  ณ 26 ต.ค.62</t>
  </si>
  <si>
    <t>ลดลง (OP&amp;IP)</t>
  </si>
  <si>
    <t>เพิ่มขึ้น (OP&amp;IP)</t>
  </si>
  <si>
    <t>โรงพยาบาล</t>
  </si>
  <si>
    <t>สถานการณ์  ปี 62/61</t>
  </si>
  <si>
    <t>กุมภวาปี</t>
  </si>
  <si>
    <t>หนองหาน</t>
  </si>
  <si>
    <t>หนองวัวซอ</t>
  </si>
  <si>
    <t>ห้วยเกิ้ง</t>
  </si>
  <si>
    <t>นายูง</t>
  </si>
  <si>
    <t>รพร.บ้านดุง</t>
  </si>
  <si>
    <t>วานรนิวาส</t>
  </si>
  <si>
    <t>สว่างแดนดิน</t>
  </si>
  <si>
    <t>บ้านดุง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</si>
</sst>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Wingdings"/>
      <charset val="2"/>
    </font>
    <font>
      <sz val="16"/>
      <color rgb="FFFF0000"/>
      <name val="TH SarabunPSK"/>
      <family val="2"/>
    </font>
    <font>
      <sz val="16"/>
      <color rgb="FFFF0000"/>
      <name val="Wingdings"/>
      <charset val="2"/>
    </font>
    <font>
      <b/>
      <sz val="14"/>
      <name val="TH SarabunPSK"/>
      <family val="2"/>
    </font>
    <font>
      <sz val="18"/>
      <color theme="1"/>
      <name val="TH SarabunPSK"/>
      <family val="2"/>
    </font>
    <font>
      <b/>
      <sz val="20"/>
      <name val="TH SarabunPSK"/>
      <family val="2"/>
    </font>
    <font>
      <sz val="20"/>
      <color theme="1"/>
      <name val="TH SarabunPSK"/>
      <family val="2"/>
    </font>
    <font>
      <sz val="10"/>
      <color rgb="FF000000"/>
      <name val="Times New Roman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  <font>
      <sz val="18"/>
      <color rgb="FFFF0000"/>
      <name val="TH SarabunPSK"/>
      <family val="2"/>
    </font>
    <font>
      <b/>
      <sz val="15"/>
      <color theme="1"/>
      <name val="TH SarabunPSK"/>
      <family val="2"/>
    </font>
    <font>
      <b/>
      <sz val="18"/>
      <color rgb="FFFF0000"/>
      <name val="TH SarabunPSK"/>
      <family val="2"/>
    </font>
    <font>
      <sz val="12"/>
      <color theme="1"/>
      <name val="Kanit"/>
    </font>
    <font>
      <sz val="16"/>
      <color theme="1"/>
      <name val="TH SarabunPSK"/>
      <family val="2"/>
      <charset val="2"/>
    </font>
    <font>
      <b/>
      <sz val="16"/>
      <color rgb="FF0000CC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Kanit"/>
    </font>
    <font>
      <sz val="14"/>
      <color rgb="FFFF0000"/>
      <name val="Kanit"/>
    </font>
  </fonts>
  <fills count="2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12" borderId="0" xfId="0" applyFont="1" applyFill="1" applyBorder="1" applyAlignment="1">
      <alignment horizontal="left"/>
    </xf>
    <xf numFmtId="0" fontId="0" fillId="12" borderId="0" xfId="0" applyFill="1" applyBorder="1" applyAlignment="1">
      <alignment horizontal="center" textRotation="90"/>
    </xf>
    <xf numFmtId="0" fontId="4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43" fontId="9" fillId="0" borderId="0" xfId="1" applyFont="1"/>
    <xf numFmtId="0" fontId="10" fillId="14" borderId="0" xfId="0" applyFont="1" applyFill="1" applyAlignment="1">
      <alignment horizontal="center" vertical="center"/>
    </xf>
    <xf numFmtId="0" fontId="10" fillId="14" borderId="0" xfId="0" applyFont="1" applyFill="1" applyAlignment="1">
      <alignment vertical="center"/>
    </xf>
    <xf numFmtId="43" fontId="10" fillId="14" borderId="0" xfId="1" applyFont="1" applyFill="1" applyAlignment="1">
      <alignment vertical="center"/>
    </xf>
    <xf numFmtId="0" fontId="10" fillId="0" borderId="0" xfId="0" applyFont="1" applyAlignment="1">
      <alignment vertical="center"/>
    </xf>
    <xf numFmtId="0" fontId="4" fillId="6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14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10" borderId="0" xfId="0" applyFont="1" applyFill="1" applyBorder="1" applyAlignment="1">
      <alignment horizontal="left"/>
    </xf>
    <xf numFmtId="0" fontId="6" fillId="16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19" borderId="0" xfId="0" applyFont="1" applyFill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0" fontId="0" fillId="0" borderId="0" xfId="0" applyBorder="1"/>
    <xf numFmtId="0" fontId="4" fillId="12" borderId="0" xfId="0" applyFont="1" applyFill="1" applyBorder="1" applyAlignment="1">
      <alignment horizontal="center"/>
    </xf>
    <xf numFmtId="0" fontId="4" fillId="12" borderId="0" xfId="0" applyFont="1" applyFill="1" applyBorder="1"/>
    <xf numFmtId="0" fontId="3" fillId="12" borderId="0" xfId="0" applyFont="1" applyFill="1" applyBorder="1" applyAlignment="1">
      <alignment horizontal="center"/>
    </xf>
    <xf numFmtId="0" fontId="0" fillId="12" borderId="0" xfId="0" applyFill="1" applyBorder="1"/>
    <xf numFmtId="0" fontId="4" fillId="2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textRotation="90"/>
    </xf>
    <xf numFmtId="0" fontId="0" fillId="0" borderId="0" xfId="0" applyBorder="1" applyAlignment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vertical="center"/>
    </xf>
    <xf numFmtId="0" fontId="6" fillId="8" borderId="0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left" vertical="center"/>
    </xf>
    <xf numFmtId="0" fontId="4" fillId="18" borderId="0" xfId="0" applyFont="1" applyFill="1" applyBorder="1" applyAlignment="1">
      <alignment horizontal="center"/>
    </xf>
    <xf numFmtId="0" fontId="4" fillId="17" borderId="0" xfId="0" applyFont="1" applyFill="1" applyBorder="1" applyAlignment="1">
      <alignment horizontal="center"/>
    </xf>
    <xf numFmtId="0" fontId="4" fillId="19" borderId="0" xfId="0" applyFont="1" applyFill="1" applyBorder="1" applyAlignment="1">
      <alignment horizontal="center" vertical="top"/>
    </xf>
    <xf numFmtId="0" fontId="4" fillId="19" borderId="0" xfId="0" applyFont="1" applyFill="1" applyBorder="1" applyAlignment="1">
      <alignment horizontal="left" vertical="top"/>
    </xf>
    <xf numFmtId="0" fontId="4" fillId="17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0" fontId="4" fillId="10" borderId="0" xfId="0" applyFont="1" applyFill="1" applyBorder="1" applyAlignment="1">
      <alignment horizontal="left" vertical="top"/>
    </xf>
    <xf numFmtId="0" fontId="4" fillId="15" borderId="0" xfId="0" applyFont="1" applyFill="1" applyBorder="1" applyAlignment="1">
      <alignment horizontal="left" vertical="top"/>
    </xf>
    <xf numFmtId="0" fontId="6" fillId="16" borderId="0" xfId="0" applyFont="1" applyFill="1" applyBorder="1" applyAlignment="1">
      <alignment horizontal="left" vertical="top"/>
    </xf>
    <xf numFmtId="0" fontId="6" fillId="8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7" borderId="0" xfId="0" applyFont="1" applyFill="1" applyBorder="1" applyAlignment="1">
      <alignment horizontal="left" vertical="top"/>
    </xf>
    <xf numFmtId="0" fontId="4" fillId="10" borderId="0" xfId="0" applyFont="1" applyFill="1" applyBorder="1" applyAlignment="1">
      <alignment horizontal="center" vertical="top"/>
    </xf>
    <xf numFmtId="0" fontId="4" fillId="18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/>
    </xf>
    <xf numFmtId="0" fontId="4" fillId="10" borderId="0" xfId="0" applyFont="1" applyFill="1" applyBorder="1" applyAlignment="1">
      <alignment horizontal="left" vertical="center"/>
    </xf>
    <xf numFmtId="0" fontId="6" fillId="16" borderId="0" xfId="0" applyFont="1" applyFill="1" applyBorder="1" applyAlignment="1">
      <alignment horizontal="center" vertical="top"/>
    </xf>
    <xf numFmtId="0" fontId="6" fillId="8" borderId="0" xfId="0" applyFont="1" applyFill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19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17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horizontal="left" vertical="center"/>
    </xf>
    <xf numFmtId="0" fontId="4" fillId="18" borderId="1" xfId="0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 vertical="top"/>
    </xf>
    <xf numFmtId="0" fontId="6" fillId="16" borderId="1" xfId="0" applyFont="1" applyFill="1" applyBorder="1" applyAlignment="1">
      <alignment horizontal="left"/>
    </xf>
    <xf numFmtId="0" fontId="6" fillId="16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/>
    </xf>
    <xf numFmtId="0" fontId="6" fillId="13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 vertical="top"/>
    </xf>
    <xf numFmtId="0" fontId="6" fillId="13" borderId="1" xfId="0" applyFont="1" applyFill="1" applyBorder="1" applyAlignment="1">
      <alignment horizontal="left"/>
    </xf>
    <xf numFmtId="43" fontId="13" fillId="21" borderId="1" xfId="1" applyFont="1" applyFill="1" applyBorder="1" applyAlignment="1">
      <alignment horizontal="center" wrapText="1"/>
    </xf>
    <xf numFmtId="43" fontId="13" fillId="21" borderId="4" xfId="1" applyFont="1" applyFill="1" applyBorder="1" applyAlignment="1">
      <alignment horizontal="center" wrapText="1"/>
    </xf>
    <xf numFmtId="43" fontId="14" fillId="0" borderId="6" xfId="1" applyFont="1" applyBorder="1" applyAlignment="1">
      <alignment horizontal="right" shrinkToFit="1"/>
    </xf>
    <xf numFmtId="43" fontId="14" fillId="0" borderId="7" xfId="1" applyFont="1" applyBorder="1" applyAlignment="1">
      <alignment horizontal="right" shrinkToFit="1"/>
    </xf>
    <xf numFmtId="43" fontId="14" fillId="12" borderId="6" xfId="1" applyFont="1" applyFill="1" applyBorder="1" applyAlignment="1">
      <alignment horizontal="right" shrinkToFit="1"/>
    </xf>
    <xf numFmtId="43" fontId="14" fillId="5" borderId="6" xfId="1" applyFont="1" applyFill="1" applyBorder="1" applyAlignment="1">
      <alignment horizontal="right" shrinkToFit="1"/>
    </xf>
    <xf numFmtId="43" fontId="14" fillId="12" borderId="7" xfId="1" applyFont="1" applyFill="1" applyBorder="1" applyAlignment="1">
      <alignment horizontal="right" shrinkToFit="1"/>
    </xf>
    <xf numFmtId="43" fontId="14" fillId="0" borderId="0" xfId="1" applyFont="1"/>
    <xf numFmtId="43" fontId="14" fillId="0" borderId="0" xfId="1" applyFont="1" applyAlignment="1"/>
    <xf numFmtId="43" fontId="4" fillId="0" borderId="0" xfId="1" applyFont="1" applyAlignment="1"/>
    <xf numFmtId="4" fontId="15" fillId="0" borderId="1" xfId="2" applyNumberFormat="1" applyFont="1" applyFill="1" applyBorder="1" applyAlignment="1">
      <alignment horizontal="center" shrinkToFit="1"/>
    </xf>
    <xf numFmtId="4" fontId="6" fillId="0" borderId="1" xfId="2" applyNumberFormat="1" applyFont="1" applyFill="1" applyBorder="1" applyAlignment="1">
      <alignment horizontal="center" shrinkToFit="1"/>
    </xf>
    <xf numFmtId="2" fontId="6" fillId="0" borderId="1" xfId="2" applyNumberFormat="1" applyFont="1" applyFill="1" applyBorder="1" applyAlignment="1">
      <alignment horizontal="center" shrinkToFit="1"/>
    </xf>
    <xf numFmtId="4" fontId="10" fillId="14" borderId="0" xfId="0" applyNumberFormat="1" applyFont="1" applyFill="1" applyAlignment="1">
      <alignment vertic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4" fontId="17" fillId="0" borderId="0" xfId="0" applyNumberFormat="1" applyFont="1"/>
    <xf numFmtId="43" fontId="4" fillId="0" borderId="0" xfId="1" applyFont="1"/>
    <xf numFmtId="43" fontId="4" fillId="0" borderId="1" xfId="1" applyFont="1" applyBorder="1"/>
    <xf numFmtId="164" fontId="4" fillId="0" borderId="0" xfId="1" applyNumberFormat="1" applyFont="1" applyAlignment="1"/>
    <xf numFmtId="164" fontId="4" fillId="0" borderId="0" xfId="1" applyNumberFormat="1" applyFont="1"/>
    <xf numFmtId="164" fontId="15" fillId="0" borderId="1" xfId="1" applyNumberFormat="1" applyFont="1" applyBorder="1" applyAlignment="1">
      <alignment horizontal="right" shrinkToFit="1"/>
    </xf>
    <xf numFmtId="164" fontId="4" fillId="0" borderId="1" xfId="1" applyNumberFormat="1" applyFont="1" applyBorder="1"/>
    <xf numFmtId="10" fontId="4" fillId="0" borderId="1" xfId="3" applyNumberFormat="1" applyFont="1" applyBorder="1"/>
    <xf numFmtId="10" fontId="6" fillId="0" borderId="1" xfId="3" applyNumberFormat="1" applyFont="1" applyBorder="1"/>
    <xf numFmtId="164" fontId="18" fillId="15" borderId="1" xfId="1" applyNumberFormat="1" applyFont="1" applyFill="1" applyBorder="1" applyAlignment="1"/>
    <xf numFmtId="43" fontId="18" fillId="15" borderId="1" xfId="1" applyFont="1" applyFill="1" applyBorder="1"/>
    <xf numFmtId="43" fontId="18" fillId="15" borderId="1" xfId="1" applyFont="1" applyFill="1" applyBorder="1" applyAlignment="1"/>
    <xf numFmtId="0" fontId="19" fillId="5" borderId="1" xfId="0" applyFont="1" applyFill="1" applyBorder="1" applyAlignment="1">
      <alignment horizontal="center" vertical="center" textRotation="90"/>
    </xf>
    <xf numFmtId="0" fontId="20" fillId="2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vertical="center" textRotation="90"/>
    </xf>
    <xf numFmtId="0" fontId="21" fillId="0" borderId="1" xfId="0" applyFont="1" applyFill="1" applyBorder="1" applyAlignment="1">
      <alignment horizontal="left"/>
    </xf>
    <xf numFmtId="0" fontId="22" fillId="0" borderId="1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2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11" fillId="9" borderId="0" xfId="0" applyFont="1" applyFill="1" applyBorder="1" applyAlignment="1">
      <alignment horizontal="center" textRotation="89"/>
    </xf>
    <xf numFmtId="0" fontId="11" fillId="0" borderId="0" xfId="0" applyFont="1" applyBorder="1" applyAlignment="1">
      <alignment horizontal="center" textRotation="89"/>
    </xf>
    <xf numFmtId="0" fontId="11" fillId="11" borderId="0" xfId="0" applyFont="1" applyFill="1" applyBorder="1" applyAlignment="1">
      <alignment horizontal="center" textRotation="90"/>
    </xf>
    <xf numFmtId="0" fontId="11" fillId="0" borderId="0" xfId="0" applyFont="1" applyBorder="1" applyAlignment="1">
      <alignment horizontal="center" textRotation="90"/>
    </xf>
    <xf numFmtId="0" fontId="20" fillId="2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43" fontId="3" fillId="15" borderId="1" xfId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 wrapText="1"/>
    </xf>
    <xf numFmtId="43" fontId="8" fillId="20" borderId="4" xfId="1" applyFont="1" applyFill="1" applyBorder="1" applyAlignment="1">
      <alignment horizontal="center" wrapText="1"/>
    </xf>
    <xf numFmtId="43" fontId="8" fillId="20" borderId="5" xfId="1" applyFont="1" applyFill="1" applyBorder="1" applyAlignment="1">
      <alignment horizontal="center" wrapText="1"/>
    </xf>
    <xf numFmtId="43" fontId="13" fillId="20" borderId="4" xfId="1" applyFont="1" applyFill="1" applyBorder="1" applyAlignment="1">
      <alignment horizontal="center" wrapText="1"/>
    </xf>
    <xf numFmtId="43" fontId="13" fillId="20" borderId="5" xfId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20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 shrinkToFit="1"/>
    </xf>
  </cellXfs>
  <cellStyles count="4">
    <cellStyle name="Comma" xfId="1" builtinId="3"/>
    <cellStyle name="Normal" xfId="0" builtinId="0"/>
    <cellStyle name="Percent" xfId="3" builtinId="5"/>
    <cellStyle name="ปกติ 3 2" xfId="2" xr:uid="{3CA8F33D-49DE-4E01-ADA1-7FB3DDF81567}"/>
  </cellStyles>
  <dxfs count="594"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66FF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CC"/>
      <color rgb="FFFFFFCC"/>
      <color rgb="FFFFFF66"/>
      <color rgb="FFCCFF99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UNGTHIP2019/RUNGTHIP61/Unitcost/Q4Y61/&#3585;&#3634;&#3619;&#3588;&#3635;&#3609;&#3623;&#3603;Quickmethod%20Q4Y6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UNGTHIP2019/RUNGTHIP63/RiskScore/TPS%202562Q4%20Ket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ารคำนวณ"/>
      <sheetName val="dataservice"/>
      <sheetName val="Sheet3"/>
      <sheetName val="Sheet1"/>
    </sheetNames>
    <sheetDataSet>
      <sheetData sheetId="0"/>
      <sheetData sheetId="1">
        <row r="509">
          <cell r="AD509">
            <v>6240.8</v>
          </cell>
        </row>
        <row r="537">
          <cell r="AD537">
            <v>5258.1210000000001</v>
          </cell>
        </row>
        <row r="542">
          <cell r="AD542">
            <v>3636.1412999999998</v>
          </cell>
        </row>
        <row r="543">
          <cell r="AD543">
            <v>4612.0755000000008</v>
          </cell>
        </row>
        <row r="546">
          <cell r="AD546">
            <v>2145.2813000000001</v>
          </cell>
        </row>
        <row r="554">
          <cell r="AD554">
            <v>1598.8055000000002</v>
          </cell>
        </row>
        <row r="555">
          <cell r="AD555">
            <v>21683.6446</v>
          </cell>
        </row>
        <row r="562">
          <cell r="AD562">
            <v>2171.7928000000002</v>
          </cell>
        </row>
        <row r="563">
          <cell r="AD563">
            <v>6001.9712999999992</v>
          </cell>
        </row>
        <row r="569">
          <cell r="AD569">
            <v>15348.109</v>
          </cell>
        </row>
        <row r="570">
          <cell r="AD570">
            <v>90.138500000000036</v>
          </cell>
        </row>
        <row r="572">
          <cell r="AD572">
            <v>7341.4377999999997</v>
          </cell>
        </row>
        <row r="584">
          <cell r="AD584">
            <v>8362.3195000000014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2562"/>
      <sheetName val="แสดงผลราย รพ."/>
      <sheetName val="ตารางคะแนน"/>
      <sheetName val="Sheet2"/>
      <sheetName val="Sheet4"/>
      <sheetName val="Sheet6"/>
      <sheetName val="Risk2562Q4"/>
      <sheetName val="PlanfinQ4Y62"/>
      <sheetName val="HGRQ4Y62"/>
      <sheetName val="Quick MethodQ4Y62"/>
      <sheetName val="CMI2562Q4"/>
      <sheetName val="ค่ากลาง"/>
      <sheetName val="อัตราการครองเตียง"/>
      <sheetName val="PointQ4Y62"/>
      <sheetName val="Sheet1"/>
      <sheetName val="Sheet5"/>
      <sheetName val="ข้อมูลพื้นฐานรพ_สป_ณสค61"/>
      <sheetName val="Point"/>
      <sheetName val="Sheet3"/>
      <sheetName val="Profl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4">
          <cell r="M44">
            <v>5620.0971</v>
          </cell>
        </row>
        <row r="49">
          <cell r="M49">
            <v>3411.0111999999999</v>
          </cell>
        </row>
        <row r="50">
          <cell r="M50">
            <v>4732.1252000000004</v>
          </cell>
        </row>
        <row r="53">
          <cell r="M53">
            <v>1977.0753999999999</v>
          </cell>
        </row>
        <row r="62">
          <cell r="M62">
            <v>1807.6487</v>
          </cell>
        </row>
        <row r="63">
          <cell r="M63">
            <v>22541.033599999999</v>
          </cell>
        </row>
        <row r="71">
          <cell r="M71">
            <v>2132.6770999999999</v>
          </cell>
        </row>
        <row r="72">
          <cell r="M72">
            <v>6385.1522999999997</v>
          </cell>
        </row>
        <row r="79">
          <cell r="M79">
            <v>16886.990000000002</v>
          </cell>
        </row>
        <row r="80">
          <cell r="M80">
            <v>65.097899999999996</v>
          </cell>
        </row>
        <row r="82">
          <cell r="M82">
            <v>6035.8954000000003</v>
          </cell>
        </row>
        <row r="94">
          <cell r="M94">
            <v>9029.67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P90"/>
  <sheetViews>
    <sheetView zoomScale="80" zoomScaleNormal="80" workbookViewId="0">
      <pane xSplit="6" ySplit="2" topLeftCell="G66" activePane="bottomRight" state="frozen"/>
      <selection pane="topRight" activeCell="G1" sqref="G1"/>
      <selection pane="bottomLeft" activeCell="A4" sqref="A4"/>
      <selection pane="bottomRight" activeCell="O2" sqref="O2"/>
    </sheetView>
  </sheetViews>
  <sheetFormatPr defaultColWidth="8.81640625" defaultRowHeight="27"/>
  <cols>
    <col min="1" max="1" width="6.26953125" style="10" customWidth="1"/>
    <col min="2" max="2" width="16.90625" style="11" customWidth="1"/>
    <col min="3" max="3" width="6.453125" style="10" bestFit="1" customWidth="1"/>
    <col min="4" max="4" width="42.26953125" style="11" customWidth="1"/>
    <col min="5" max="5" width="6.7265625" style="11" customWidth="1"/>
    <col min="6" max="8" width="7.81640625" style="12" customWidth="1"/>
    <col min="9" max="9" width="18.81640625" style="120" customWidth="1"/>
    <col min="10" max="10" width="20.6328125" style="120" bestFit="1" customWidth="1"/>
    <col min="11" max="13" width="3.90625" style="10" customWidth="1"/>
    <col min="14" max="14" width="6.08984375" style="10" customWidth="1"/>
    <col min="15" max="15" width="18.08984375" style="120" customWidth="1"/>
    <col min="16" max="16" width="26.453125" style="120" customWidth="1"/>
    <col min="17" max="16384" width="8.81640625" style="11"/>
  </cols>
  <sheetData>
    <row r="1" spans="1:16" s="16" customFormat="1" ht="33.65" customHeight="1">
      <c r="A1" s="13"/>
      <c r="B1" s="14" t="s">
        <v>251</v>
      </c>
      <c r="C1" s="13"/>
      <c r="D1" s="14"/>
      <c r="E1" s="14"/>
      <c r="F1" s="15"/>
      <c r="G1" s="15"/>
      <c r="H1" s="15"/>
      <c r="I1" s="118"/>
      <c r="J1" s="118"/>
      <c r="K1" s="13"/>
      <c r="L1" s="13"/>
      <c r="M1" s="13"/>
      <c r="N1" s="13"/>
      <c r="O1" s="118"/>
      <c r="P1" s="118"/>
    </row>
    <row r="2" spans="1:16" s="9" customFormat="1" ht="80.5">
      <c r="A2" s="6" t="s">
        <v>225</v>
      </c>
      <c r="B2" s="6" t="s">
        <v>133</v>
      </c>
      <c r="C2" s="6" t="s">
        <v>226</v>
      </c>
      <c r="D2" s="6" t="s">
        <v>134</v>
      </c>
      <c r="E2" s="6" t="s">
        <v>1</v>
      </c>
      <c r="F2" s="7" t="s">
        <v>2</v>
      </c>
      <c r="G2" s="7" t="s">
        <v>3</v>
      </c>
      <c r="H2" s="7" t="s">
        <v>4</v>
      </c>
      <c r="I2" s="119" t="s">
        <v>5</v>
      </c>
      <c r="J2" s="119" t="s">
        <v>6</v>
      </c>
      <c r="K2" s="8" t="s">
        <v>7</v>
      </c>
      <c r="L2" s="8" t="s">
        <v>8</v>
      </c>
      <c r="M2" s="8" t="s">
        <v>9</v>
      </c>
      <c r="N2" s="133" t="s">
        <v>135</v>
      </c>
      <c r="O2" s="119" t="s">
        <v>10</v>
      </c>
      <c r="P2" s="119" t="s">
        <v>11</v>
      </c>
    </row>
    <row r="3" spans="1:16">
      <c r="A3" s="10">
        <v>8</v>
      </c>
      <c r="B3" s="11" t="s">
        <v>15</v>
      </c>
      <c r="C3" s="10" t="s">
        <v>136</v>
      </c>
      <c r="D3" s="11" t="s">
        <v>16</v>
      </c>
      <c r="E3" s="11" t="s">
        <v>14</v>
      </c>
      <c r="F3" s="12">
        <v>1.45</v>
      </c>
      <c r="G3" s="12">
        <v>1.35</v>
      </c>
      <c r="H3" s="12">
        <v>0.61</v>
      </c>
      <c r="I3" s="120">
        <v>121983178.23</v>
      </c>
      <c r="J3" s="120">
        <v>82588144.540000007</v>
      </c>
      <c r="K3" s="10">
        <v>2</v>
      </c>
      <c r="L3" s="10">
        <v>0</v>
      </c>
      <c r="M3" s="10">
        <v>0</v>
      </c>
      <c r="N3" s="10">
        <v>2</v>
      </c>
      <c r="O3" s="120">
        <v>117285028.98</v>
      </c>
      <c r="P3" s="121">
        <v>-106439748.62</v>
      </c>
    </row>
    <row r="4" spans="1:16">
      <c r="A4" s="10">
        <v>8</v>
      </c>
      <c r="B4" s="11" t="s">
        <v>15</v>
      </c>
      <c r="C4" s="10" t="s">
        <v>137</v>
      </c>
      <c r="D4" s="11" t="s">
        <v>17</v>
      </c>
      <c r="E4" s="11" t="s">
        <v>13</v>
      </c>
      <c r="F4" s="12">
        <v>2.0099999999999998</v>
      </c>
      <c r="G4" s="12">
        <v>1.66</v>
      </c>
      <c r="H4" s="12">
        <v>0.89</v>
      </c>
      <c r="I4" s="120">
        <v>6880442.46</v>
      </c>
      <c r="J4" s="120">
        <v>287894.34999999998</v>
      </c>
      <c r="K4" s="10">
        <v>0</v>
      </c>
      <c r="L4" s="10">
        <v>0</v>
      </c>
      <c r="M4" s="10">
        <v>0</v>
      </c>
      <c r="N4" s="10">
        <v>0</v>
      </c>
      <c r="O4" s="120">
        <v>2599868.85</v>
      </c>
      <c r="P4" s="121">
        <v>-759059.92</v>
      </c>
    </row>
    <row r="5" spans="1:16">
      <c r="A5" s="10">
        <v>8</v>
      </c>
      <c r="B5" s="11" t="s">
        <v>15</v>
      </c>
      <c r="C5" s="10" t="s">
        <v>138</v>
      </c>
      <c r="D5" s="11" t="s">
        <v>18</v>
      </c>
      <c r="E5" s="11" t="s">
        <v>13</v>
      </c>
      <c r="F5" s="12">
        <v>4.63</v>
      </c>
      <c r="G5" s="12">
        <v>3.86</v>
      </c>
      <c r="H5" s="12">
        <v>2.83</v>
      </c>
      <c r="I5" s="120">
        <v>40210971.039999999</v>
      </c>
      <c r="J5" s="121">
        <v>-10603910.710000001</v>
      </c>
      <c r="K5" s="10">
        <v>0</v>
      </c>
      <c r="L5" s="10">
        <v>1</v>
      </c>
      <c r="M5" s="10">
        <v>0</v>
      </c>
      <c r="N5" s="10">
        <v>1</v>
      </c>
      <c r="O5" s="121">
        <v>-3831866.23</v>
      </c>
      <c r="P5" s="120">
        <v>20271874.940000001</v>
      </c>
    </row>
    <row r="6" spans="1:16">
      <c r="A6" s="10">
        <v>8</v>
      </c>
      <c r="B6" s="11" t="s">
        <v>15</v>
      </c>
      <c r="C6" s="10" t="s">
        <v>139</v>
      </c>
      <c r="D6" s="11" t="s">
        <v>19</v>
      </c>
      <c r="E6" s="11" t="s">
        <v>13</v>
      </c>
      <c r="F6" s="12">
        <v>1.42</v>
      </c>
      <c r="G6" s="12">
        <v>1.27</v>
      </c>
      <c r="H6" s="12">
        <v>0.97</v>
      </c>
      <c r="I6" s="120">
        <v>11288525.77</v>
      </c>
      <c r="J6" s="121">
        <v>-7764737.7000000002</v>
      </c>
      <c r="K6" s="10">
        <v>1</v>
      </c>
      <c r="L6" s="10">
        <v>1</v>
      </c>
      <c r="M6" s="10">
        <v>0</v>
      </c>
      <c r="N6" s="10">
        <v>2</v>
      </c>
      <c r="O6" s="121">
        <v>-3817237.04</v>
      </c>
      <c r="P6" s="121">
        <v>-815665.42</v>
      </c>
    </row>
    <row r="7" spans="1:16">
      <c r="A7" s="10">
        <v>8</v>
      </c>
      <c r="B7" s="11" t="s">
        <v>15</v>
      </c>
      <c r="C7" s="10" t="s">
        <v>140</v>
      </c>
      <c r="D7" s="11" t="s">
        <v>20</v>
      </c>
      <c r="E7" s="11" t="s">
        <v>13</v>
      </c>
      <c r="F7" s="12">
        <v>1.37</v>
      </c>
      <c r="G7" s="12">
        <v>1.08</v>
      </c>
      <c r="H7" s="12">
        <v>0.69</v>
      </c>
      <c r="I7" s="120">
        <v>2620572.89</v>
      </c>
      <c r="J7" s="120">
        <v>5925066.1600000001</v>
      </c>
      <c r="K7" s="10">
        <v>2</v>
      </c>
      <c r="L7" s="10">
        <v>0</v>
      </c>
      <c r="M7" s="10">
        <v>0</v>
      </c>
      <c r="N7" s="10">
        <v>2</v>
      </c>
      <c r="O7" s="120">
        <v>6936882.96</v>
      </c>
      <c r="P7" s="121">
        <v>-2237778.54</v>
      </c>
    </row>
    <row r="8" spans="1:16">
      <c r="A8" s="10">
        <v>8</v>
      </c>
      <c r="B8" s="11" t="s">
        <v>15</v>
      </c>
      <c r="C8" s="10" t="s">
        <v>141</v>
      </c>
      <c r="D8" s="11" t="s">
        <v>21</v>
      </c>
      <c r="E8" s="11" t="s">
        <v>13</v>
      </c>
      <c r="F8" s="12">
        <v>1.77</v>
      </c>
      <c r="G8" s="12">
        <v>1.48</v>
      </c>
      <c r="H8" s="12">
        <v>0.87</v>
      </c>
      <c r="I8" s="120">
        <v>5138556.8099999996</v>
      </c>
      <c r="J8" s="121">
        <v>-362289.13</v>
      </c>
      <c r="K8" s="10">
        <v>0</v>
      </c>
      <c r="L8" s="10">
        <v>1</v>
      </c>
      <c r="M8" s="10">
        <v>0</v>
      </c>
      <c r="N8" s="10">
        <v>1</v>
      </c>
      <c r="O8" s="120">
        <v>2438330.5099999998</v>
      </c>
      <c r="P8" s="121">
        <v>-883238.76</v>
      </c>
    </row>
    <row r="9" spans="1:16">
      <c r="A9" s="10">
        <v>8</v>
      </c>
      <c r="B9" s="11" t="s">
        <v>15</v>
      </c>
      <c r="C9" s="10" t="s">
        <v>142</v>
      </c>
      <c r="D9" s="11" t="s">
        <v>22</v>
      </c>
      <c r="E9" s="11" t="s">
        <v>13</v>
      </c>
      <c r="F9" s="12">
        <v>11.67</v>
      </c>
      <c r="G9" s="12">
        <v>9.8699999999999992</v>
      </c>
      <c r="H9" s="12">
        <v>6.43</v>
      </c>
      <c r="I9" s="120">
        <v>19879731.140000001</v>
      </c>
      <c r="J9" s="121">
        <v>-2887856.73</v>
      </c>
      <c r="K9" s="10">
        <v>0</v>
      </c>
      <c r="L9" s="10">
        <v>1</v>
      </c>
      <c r="M9" s="10">
        <v>0</v>
      </c>
      <c r="N9" s="10">
        <v>1</v>
      </c>
      <c r="O9" s="120">
        <v>1663037.5</v>
      </c>
      <c r="P9" s="120">
        <v>10155891</v>
      </c>
    </row>
    <row r="10" spans="1:16">
      <c r="A10" s="10">
        <v>8</v>
      </c>
      <c r="B10" s="11" t="s">
        <v>15</v>
      </c>
      <c r="C10" s="10" t="s">
        <v>143</v>
      </c>
      <c r="D10" s="11" t="s">
        <v>23</v>
      </c>
      <c r="E10" s="11" t="s">
        <v>13</v>
      </c>
      <c r="F10" s="12">
        <v>1.1499999999999999</v>
      </c>
      <c r="G10" s="12">
        <v>0.82</v>
      </c>
      <c r="H10" s="12">
        <v>0.25</v>
      </c>
      <c r="I10" s="120">
        <v>6049389.3600000003</v>
      </c>
      <c r="J10" s="121">
        <v>-19424365.260000002</v>
      </c>
      <c r="K10" s="10">
        <v>3</v>
      </c>
      <c r="L10" s="10">
        <v>1</v>
      </c>
      <c r="M10" s="10">
        <v>1</v>
      </c>
      <c r="N10" s="10">
        <v>5</v>
      </c>
      <c r="O10" s="121">
        <v>-10830331.119999999</v>
      </c>
      <c r="P10" s="121">
        <v>-31299527.600000001</v>
      </c>
    </row>
    <row r="11" spans="1:16">
      <c r="A11" s="10">
        <v>8</v>
      </c>
      <c r="B11" s="11" t="s">
        <v>15</v>
      </c>
      <c r="C11" s="10" t="s">
        <v>144</v>
      </c>
      <c r="D11" s="11" t="s">
        <v>24</v>
      </c>
      <c r="E11" s="11" t="s">
        <v>13</v>
      </c>
      <c r="F11" s="12">
        <v>1.38</v>
      </c>
      <c r="G11" s="12">
        <v>1.1599999999999999</v>
      </c>
      <c r="H11" s="12">
        <v>0.69</v>
      </c>
      <c r="I11" s="120">
        <v>4684294.18</v>
      </c>
      <c r="J11" s="121">
        <v>-6752410.3799999999</v>
      </c>
      <c r="K11" s="10">
        <v>2</v>
      </c>
      <c r="L11" s="10">
        <v>1</v>
      </c>
      <c r="M11" s="10">
        <v>0</v>
      </c>
      <c r="N11" s="10">
        <v>3</v>
      </c>
      <c r="O11" s="121">
        <v>-3026680.89</v>
      </c>
      <c r="P11" s="121">
        <v>-3872841.71</v>
      </c>
    </row>
    <row r="12" spans="1:16">
      <c r="A12" s="10">
        <v>8</v>
      </c>
      <c r="B12" s="11" t="s">
        <v>15</v>
      </c>
      <c r="C12" s="10" t="s">
        <v>145</v>
      </c>
      <c r="D12" s="11" t="s">
        <v>25</v>
      </c>
      <c r="E12" s="11" t="s">
        <v>13</v>
      </c>
      <c r="F12" s="12">
        <v>1.34</v>
      </c>
      <c r="G12" s="12">
        <v>1.1599999999999999</v>
      </c>
      <c r="H12" s="12">
        <v>0.52</v>
      </c>
      <c r="I12" s="120">
        <v>5217547.4000000004</v>
      </c>
      <c r="J12" s="120">
        <v>5958737.3300000001</v>
      </c>
      <c r="K12" s="10">
        <v>2</v>
      </c>
      <c r="L12" s="10">
        <v>0</v>
      </c>
      <c r="M12" s="10">
        <v>0</v>
      </c>
      <c r="N12" s="10">
        <v>2</v>
      </c>
      <c r="O12" s="120">
        <v>8484818.8300000001</v>
      </c>
      <c r="P12" s="121">
        <v>-7274518.8499999996</v>
      </c>
    </row>
    <row r="13" spans="1:16">
      <c r="A13" s="10">
        <v>8</v>
      </c>
      <c r="B13" s="11" t="s">
        <v>15</v>
      </c>
      <c r="C13" s="10" t="s">
        <v>146</v>
      </c>
      <c r="D13" s="11" t="s">
        <v>26</v>
      </c>
      <c r="E13" s="11" t="s">
        <v>13</v>
      </c>
      <c r="F13" s="12">
        <v>5.1100000000000003</v>
      </c>
      <c r="G13" s="12">
        <v>4.55</v>
      </c>
      <c r="H13" s="12">
        <v>3.69</v>
      </c>
      <c r="I13" s="120">
        <v>30686517.460000001</v>
      </c>
      <c r="J13" s="121">
        <v>-30432.36</v>
      </c>
      <c r="K13" s="10">
        <v>0</v>
      </c>
      <c r="L13" s="10">
        <v>1</v>
      </c>
      <c r="M13" s="10">
        <v>0</v>
      </c>
      <c r="N13" s="10">
        <v>1</v>
      </c>
      <c r="O13" s="120">
        <v>2631883.73</v>
      </c>
      <c r="P13" s="120">
        <v>20090987.620000001</v>
      </c>
    </row>
    <row r="14" spans="1:16">
      <c r="A14" s="10">
        <v>8</v>
      </c>
      <c r="B14" s="11" t="s">
        <v>15</v>
      </c>
      <c r="C14" s="10" t="s">
        <v>147</v>
      </c>
      <c r="D14" s="11" t="s">
        <v>27</v>
      </c>
      <c r="E14" s="11" t="s">
        <v>13</v>
      </c>
      <c r="F14" s="12">
        <v>1.23</v>
      </c>
      <c r="G14" s="12">
        <v>0.97</v>
      </c>
      <c r="H14" s="12">
        <v>0.51</v>
      </c>
      <c r="I14" s="120">
        <v>5687621.1699999999</v>
      </c>
      <c r="J14" s="121">
        <v>-9214766.8200000003</v>
      </c>
      <c r="K14" s="10">
        <v>3</v>
      </c>
      <c r="L14" s="10">
        <v>1</v>
      </c>
      <c r="M14" s="10">
        <v>0</v>
      </c>
      <c r="N14" s="10">
        <v>4</v>
      </c>
      <c r="O14" s="120">
        <v>1022004.1</v>
      </c>
      <c r="P14" s="121">
        <v>-11947750.060000001</v>
      </c>
    </row>
    <row r="15" spans="1:16">
      <c r="A15" s="10">
        <v>8</v>
      </c>
      <c r="B15" s="11" t="s">
        <v>15</v>
      </c>
      <c r="C15" s="10" t="s">
        <v>148</v>
      </c>
      <c r="D15" s="11" t="s">
        <v>28</v>
      </c>
      <c r="E15" s="11" t="s">
        <v>13</v>
      </c>
      <c r="F15" s="12">
        <v>5.69</v>
      </c>
      <c r="G15" s="12">
        <v>5.45</v>
      </c>
      <c r="H15" s="12">
        <v>4.8499999999999996</v>
      </c>
      <c r="I15" s="120">
        <v>53566355.119999997</v>
      </c>
      <c r="J15" s="121">
        <v>-2597895.84</v>
      </c>
      <c r="K15" s="10">
        <v>0</v>
      </c>
      <c r="L15" s="10">
        <v>1</v>
      </c>
      <c r="M15" s="10">
        <v>0</v>
      </c>
      <c r="N15" s="10">
        <v>1</v>
      </c>
      <c r="O15" s="120">
        <v>1461345.92</v>
      </c>
      <c r="P15" s="120">
        <v>43853406.380000003</v>
      </c>
    </row>
    <row r="16" spans="1:16">
      <c r="A16" s="10">
        <v>8</v>
      </c>
      <c r="B16" s="11" t="s">
        <v>15</v>
      </c>
      <c r="C16" s="10" t="s">
        <v>149</v>
      </c>
      <c r="D16" s="11" t="s">
        <v>29</v>
      </c>
      <c r="E16" s="11" t="s">
        <v>13</v>
      </c>
      <c r="F16" s="12">
        <v>1.37</v>
      </c>
      <c r="G16" s="12">
        <v>1.1200000000000001</v>
      </c>
      <c r="H16" s="12">
        <v>0.55000000000000004</v>
      </c>
      <c r="I16" s="120">
        <v>3411664.87</v>
      </c>
      <c r="J16" s="120">
        <v>663634.63</v>
      </c>
      <c r="K16" s="10">
        <v>2</v>
      </c>
      <c r="L16" s="10">
        <v>0</v>
      </c>
      <c r="M16" s="10">
        <v>0</v>
      </c>
      <c r="N16" s="10">
        <v>2</v>
      </c>
      <c r="O16" s="120">
        <v>6057564.8099999996</v>
      </c>
      <c r="P16" s="121">
        <v>-4142786.31</v>
      </c>
    </row>
    <row r="17" spans="1:16">
      <c r="A17" s="10">
        <v>8</v>
      </c>
      <c r="B17" s="11" t="s">
        <v>30</v>
      </c>
      <c r="C17" s="10" t="s">
        <v>150</v>
      </c>
      <c r="D17" s="11" t="s">
        <v>31</v>
      </c>
      <c r="E17" s="11" t="s">
        <v>14</v>
      </c>
      <c r="F17" s="12">
        <v>2.19</v>
      </c>
      <c r="G17" s="12">
        <v>2.08</v>
      </c>
      <c r="H17" s="12">
        <v>0.97</v>
      </c>
      <c r="I17" s="120">
        <v>197793739.16999999</v>
      </c>
      <c r="J17" s="121">
        <v>-72750549.489999995</v>
      </c>
      <c r="K17" s="10">
        <v>0</v>
      </c>
      <c r="L17" s="10">
        <v>1</v>
      </c>
      <c r="M17" s="10">
        <v>0</v>
      </c>
      <c r="N17" s="10">
        <v>1</v>
      </c>
      <c r="O17" s="121">
        <v>-85681261.120000005</v>
      </c>
      <c r="P17" s="121">
        <v>-4205750.6399999997</v>
      </c>
    </row>
    <row r="18" spans="1:16">
      <c r="A18" s="10">
        <v>8</v>
      </c>
      <c r="B18" s="11" t="s">
        <v>30</v>
      </c>
      <c r="C18" s="10" t="s">
        <v>151</v>
      </c>
      <c r="D18" s="11" t="s">
        <v>32</v>
      </c>
      <c r="E18" s="11" t="s">
        <v>13</v>
      </c>
      <c r="F18" s="12">
        <v>5.61</v>
      </c>
      <c r="G18" s="12">
        <v>5.01</v>
      </c>
      <c r="H18" s="12">
        <v>3.19</v>
      </c>
      <c r="I18" s="120">
        <v>35640071.340000004</v>
      </c>
      <c r="J18" s="121">
        <v>-5934512.8700000001</v>
      </c>
      <c r="K18" s="10">
        <v>0</v>
      </c>
      <c r="L18" s="10">
        <v>1</v>
      </c>
      <c r="M18" s="10">
        <v>0</v>
      </c>
      <c r="N18" s="10">
        <v>1</v>
      </c>
      <c r="O18" s="121">
        <v>-4608662</v>
      </c>
      <c r="P18" s="120">
        <v>16929382.670000002</v>
      </c>
    </row>
    <row r="19" spans="1:16">
      <c r="A19" s="10">
        <v>8</v>
      </c>
      <c r="B19" s="11" t="s">
        <v>30</v>
      </c>
      <c r="C19" s="10" t="s">
        <v>152</v>
      </c>
      <c r="D19" s="11" t="s">
        <v>33</v>
      </c>
      <c r="E19" s="11" t="s">
        <v>13</v>
      </c>
      <c r="F19" s="12">
        <v>1.94</v>
      </c>
      <c r="G19" s="12">
        <v>1.79</v>
      </c>
      <c r="H19" s="12">
        <v>1.34</v>
      </c>
      <c r="I19" s="120">
        <v>13202220.18</v>
      </c>
      <c r="J19" s="121">
        <v>-2320195.15</v>
      </c>
      <c r="K19" s="10">
        <v>0</v>
      </c>
      <c r="L19" s="10">
        <v>1</v>
      </c>
      <c r="M19" s="10">
        <v>0</v>
      </c>
      <c r="N19" s="10">
        <v>1</v>
      </c>
      <c r="O19" s="121">
        <v>-443004.1</v>
      </c>
      <c r="P19" s="120">
        <v>4791204.01</v>
      </c>
    </row>
    <row r="20" spans="1:16">
      <c r="A20" s="10">
        <v>8</v>
      </c>
      <c r="B20" s="11" t="s">
        <v>30</v>
      </c>
      <c r="C20" s="10" t="s">
        <v>153</v>
      </c>
      <c r="D20" s="11" t="s">
        <v>34</v>
      </c>
      <c r="E20" s="11" t="s">
        <v>13</v>
      </c>
      <c r="F20" s="12">
        <v>2.0299999999999998</v>
      </c>
      <c r="G20" s="12">
        <v>1.85</v>
      </c>
      <c r="H20" s="12">
        <v>1.38</v>
      </c>
      <c r="I20" s="120">
        <v>15793496.09</v>
      </c>
      <c r="J20" s="120">
        <v>9920395.6199999992</v>
      </c>
      <c r="K20" s="10">
        <v>0</v>
      </c>
      <c r="L20" s="10">
        <v>0</v>
      </c>
      <c r="M20" s="10">
        <v>0</v>
      </c>
      <c r="N20" s="10">
        <v>0</v>
      </c>
      <c r="O20" s="120">
        <v>13637602.359999999</v>
      </c>
      <c r="P20" s="120">
        <v>5883069.8300000001</v>
      </c>
    </row>
    <row r="21" spans="1:16">
      <c r="A21" s="10">
        <v>8</v>
      </c>
      <c r="B21" s="11" t="s">
        <v>30</v>
      </c>
      <c r="C21" s="10" t="s">
        <v>154</v>
      </c>
      <c r="D21" s="11" t="s">
        <v>35</v>
      </c>
      <c r="E21" s="11" t="s">
        <v>13</v>
      </c>
      <c r="F21" s="12">
        <v>2.16</v>
      </c>
      <c r="G21" s="12">
        <v>1.95</v>
      </c>
      <c r="H21" s="12">
        <v>1.5</v>
      </c>
      <c r="I21" s="120">
        <v>10505131.15</v>
      </c>
      <c r="J21" s="120">
        <v>2250102.31</v>
      </c>
      <c r="K21" s="10">
        <v>0</v>
      </c>
      <c r="L21" s="10">
        <v>0</v>
      </c>
      <c r="M21" s="10">
        <v>0</v>
      </c>
      <c r="N21" s="10">
        <v>0</v>
      </c>
      <c r="O21" s="120">
        <v>2906406.56</v>
      </c>
      <c r="P21" s="120">
        <v>4574151.5</v>
      </c>
    </row>
    <row r="22" spans="1:16">
      <c r="A22" s="10">
        <v>8</v>
      </c>
      <c r="B22" s="11" t="s">
        <v>30</v>
      </c>
      <c r="C22" s="10" t="s">
        <v>155</v>
      </c>
      <c r="D22" s="11" t="s">
        <v>36</v>
      </c>
      <c r="E22" s="11" t="s">
        <v>13</v>
      </c>
      <c r="F22" s="12">
        <v>2.2200000000000002</v>
      </c>
      <c r="G22" s="12">
        <v>1.91</v>
      </c>
      <c r="H22" s="12">
        <v>0.9</v>
      </c>
      <c r="I22" s="120">
        <v>17328456.940000001</v>
      </c>
      <c r="J22" s="120">
        <v>4589161.13</v>
      </c>
      <c r="K22" s="10">
        <v>0</v>
      </c>
      <c r="L22" s="10">
        <v>0</v>
      </c>
      <c r="M22" s="10">
        <v>0</v>
      </c>
      <c r="N22" s="10">
        <v>0</v>
      </c>
      <c r="O22" s="120">
        <v>5933067.25</v>
      </c>
      <c r="P22" s="121">
        <v>-1240670.42</v>
      </c>
    </row>
    <row r="23" spans="1:16">
      <c r="A23" s="10">
        <v>8</v>
      </c>
      <c r="B23" s="11" t="s">
        <v>30</v>
      </c>
      <c r="C23" s="10" t="s">
        <v>156</v>
      </c>
      <c r="D23" s="11" t="s">
        <v>37</v>
      </c>
      <c r="E23" s="11" t="s">
        <v>13</v>
      </c>
      <c r="F23" s="12">
        <v>3.08</v>
      </c>
      <c r="G23" s="12">
        <v>2.78</v>
      </c>
      <c r="H23" s="12">
        <v>2.15</v>
      </c>
      <c r="I23" s="120">
        <v>30554475.27</v>
      </c>
      <c r="J23" s="121">
        <v>-8009278.25</v>
      </c>
      <c r="K23" s="10">
        <v>0</v>
      </c>
      <c r="L23" s="10">
        <v>1</v>
      </c>
      <c r="M23" s="10">
        <v>0</v>
      </c>
      <c r="N23" s="10">
        <v>1</v>
      </c>
      <c r="O23" s="121">
        <v>-3057699.61</v>
      </c>
      <c r="P23" s="120">
        <v>16878136.359999999</v>
      </c>
    </row>
    <row r="24" spans="1:16">
      <c r="A24" s="10">
        <v>8</v>
      </c>
      <c r="B24" s="11" t="s">
        <v>30</v>
      </c>
      <c r="C24" s="10" t="s">
        <v>157</v>
      </c>
      <c r="D24" s="11" t="s">
        <v>38</v>
      </c>
      <c r="E24" s="11" t="s">
        <v>13</v>
      </c>
      <c r="F24" s="12">
        <v>2.91</v>
      </c>
      <c r="G24" s="12">
        <v>2.6</v>
      </c>
      <c r="H24" s="12">
        <v>1.64</v>
      </c>
      <c r="I24" s="120">
        <v>42631715.229999997</v>
      </c>
      <c r="J24" s="121">
        <v>-2072222.52</v>
      </c>
      <c r="K24" s="10">
        <v>0</v>
      </c>
      <c r="L24" s="10">
        <v>1</v>
      </c>
      <c r="M24" s="10">
        <v>0</v>
      </c>
      <c r="N24" s="10">
        <v>1</v>
      </c>
      <c r="O24" s="120">
        <v>5553732.0800000001</v>
      </c>
      <c r="P24" s="120">
        <v>13397671.24</v>
      </c>
    </row>
    <row r="25" spans="1:16">
      <c r="A25" s="10">
        <v>8</v>
      </c>
      <c r="B25" s="11" t="s">
        <v>30</v>
      </c>
      <c r="C25" s="10" t="s">
        <v>158</v>
      </c>
      <c r="D25" s="11" t="s">
        <v>39</v>
      </c>
      <c r="E25" s="11" t="s">
        <v>13</v>
      </c>
      <c r="F25" s="12">
        <v>3</v>
      </c>
      <c r="G25" s="12">
        <v>2.79</v>
      </c>
      <c r="H25" s="12">
        <v>2.09</v>
      </c>
      <c r="I25" s="120">
        <v>24389379.350000001</v>
      </c>
      <c r="J25" s="120">
        <v>2239585.8199999998</v>
      </c>
      <c r="K25" s="10">
        <v>0</v>
      </c>
      <c r="L25" s="10">
        <v>0</v>
      </c>
      <c r="M25" s="10">
        <v>0</v>
      </c>
      <c r="N25" s="10">
        <v>0</v>
      </c>
      <c r="O25" s="120">
        <v>3854993.24</v>
      </c>
      <c r="P25" s="120">
        <v>13267587.060000001</v>
      </c>
    </row>
    <row r="26" spans="1:16">
      <c r="A26" s="10">
        <v>8</v>
      </c>
      <c r="B26" s="11" t="s">
        <v>30</v>
      </c>
      <c r="C26" s="10" t="s">
        <v>159</v>
      </c>
      <c r="D26" s="11" t="s">
        <v>40</v>
      </c>
      <c r="E26" s="11" t="s">
        <v>13</v>
      </c>
      <c r="F26" s="12">
        <v>6.51</v>
      </c>
      <c r="G26" s="12">
        <v>5.7</v>
      </c>
      <c r="H26" s="12">
        <v>3.8</v>
      </c>
      <c r="I26" s="120">
        <v>29621847.969999999</v>
      </c>
      <c r="J26" s="120">
        <v>25871130.420000002</v>
      </c>
      <c r="K26" s="10">
        <v>0</v>
      </c>
      <c r="L26" s="10">
        <v>0</v>
      </c>
      <c r="M26" s="10">
        <v>0</v>
      </c>
      <c r="N26" s="10">
        <v>0</v>
      </c>
      <c r="O26" s="120">
        <v>24785168.960000001</v>
      </c>
      <c r="P26" s="120">
        <v>15188346.060000001</v>
      </c>
    </row>
    <row r="27" spans="1:16">
      <c r="A27" s="10">
        <v>8</v>
      </c>
      <c r="B27" s="11" t="s">
        <v>30</v>
      </c>
      <c r="C27" s="10" t="s">
        <v>160</v>
      </c>
      <c r="D27" s="11" t="s">
        <v>41</v>
      </c>
      <c r="E27" s="11" t="s">
        <v>13</v>
      </c>
      <c r="F27" s="12">
        <v>0.88</v>
      </c>
      <c r="G27" s="12">
        <v>0.75</v>
      </c>
      <c r="H27" s="12">
        <v>0.32</v>
      </c>
      <c r="I27" s="121">
        <v>-8145356.5700000003</v>
      </c>
      <c r="J27" s="120">
        <v>299821.64</v>
      </c>
      <c r="K27" s="10">
        <v>3</v>
      </c>
      <c r="L27" s="10">
        <v>1</v>
      </c>
      <c r="M27" s="10">
        <v>2</v>
      </c>
      <c r="N27" s="10">
        <v>6</v>
      </c>
      <c r="O27" s="120">
        <v>10781295.6</v>
      </c>
      <c r="P27" s="121">
        <v>-47554022.380000003</v>
      </c>
    </row>
    <row r="28" spans="1:16">
      <c r="A28" s="10">
        <v>8</v>
      </c>
      <c r="B28" s="11" t="s">
        <v>30</v>
      </c>
      <c r="C28" s="10" t="s">
        <v>161</v>
      </c>
      <c r="D28" s="11" t="s">
        <v>42</v>
      </c>
      <c r="E28" s="11" t="s">
        <v>13</v>
      </c>
      <c r="F28" s="12">
        <v>2.1</v>
      </c>
      <c r="G28" s="12">
        <v>1.85</v>
      </c>
      <c r="H28" s="12">
        <v>1.61</v>
      </c>
      <c r="I28" s="120">
        <v>6252411.4100000001</v>
      </c>
      <c r="J28" s="120">
        <v>1033858.7</v>
      </c>
      <c r="K28" s="10">
        <v>0</v>
      </c>
      <c r="L28" s="10">
        <v>0</v>
      </c>
      <c r="M28" s="10">
        <v>0</v>
      </c>
      <c r="N28" s="10">
        <v>0</v>
      </c>
      <c r="O28" s="120">
        <v>4740298.45</v>
      </c>
      <c r="P28" s="120">
        <v>3520768.52</v>
      </c>
    </row>
    <row r="29" spans="1:16">
      <c r="A29" s="10">
        <v>8</v>
      </c>
      <c r="B29" s="11" t="s">
        <v>43</v>
      </c>
      <c r="C29" s="10" t="s">
        <v>162</v>
      </c>
      <c r="D29" s="11" t="s">
        <v>44</v>
      </c>
      <c r="E29" s="11" t="s">
        <v>14</v>
      </c>
      <c r="F29" s="12">
        <v>1.0900000000000001</v>
      </c>
      <c r="G29" s="12">
        <v>0.96</v>
      </c>
      <c r="H29" s="12">
        <v>0.5</v>
      </c>
      <c r="I29" s="120">
        <v>13914436.99</v>
      </c>
      <c r="J29" s="121">
        <v>-6094185.8399999999</v>
      </c>
      <c r="K29" s="10">
        <v>3</v>
      </c>
      <c r="L29" s="10">
        <v>1</v>
      </c>
      <c r="M29" s="10">
        <v>0</v>
      </c>
      <c r="N29" s="10">
        <v>4</v>
      </c>
      <c r="O29" s="120">
        <v>22605574.719999999</v>
      </c>
      <c r="P29" s="121">
        <v>-78567131.069999993</v>
      </c>
    </row>
    <row r="30" spans="1:16">
      <c r="A30" s="10">
        <v>8</v>
      </c>
      <c r="B30" s="11" t="s">
        <v>43</v>
      </c>
      <c r="C30" s="10" t="s">
        <v>163</v>
      </c>
      <c r="D30" s="11" t="s">
        <v>45</v>
      </c>
      <c r="E30" s="11" t="s">
        <v>13</v>
      </c>
      <c r="F30" s="12">
        <v>2.85</v>
      </c>
      <c r="G30" s="12">
        <v>2.63</v>
      </c>
      <c r="H30" s="12">
        <v>2.02</v>
      </c>
      <c r="I30" s="120">
        <v>27267760.93</v>
      </c>
      <c r="J30" s="120">
        <v>955443.81</v>
      </c>
      <c r="K30" s="10">
        <v>0</v>
      </c>
      <c r="L30" s="10">
        <v>0</v>
      </c>
      <c r="M30" s="10">
        <v>0</v>
      </c>
      <c r="N30" s="10">
        <v>0</v>
      </c>
      <c r="O30" s="120">
        <v>4085732.17</v>
      </c>
      <c r="P30" s="120">
        <v>14982804.6</v>
      </c>
    </row>
    <row r="31" spans="1:16">
      <c r="A31" s="10">
        <v>8</v>
      </c>
      <c r="B31" s="11" t="s">
        <v>43</v>
      </c>
      <c r="C31" s="10" t="s">
        <v>164</v>
      </c>
      <c r="D31" s="11" t="s">
        <v>46</v>
      </c>
      <c r="E31" s="11" t="s">
        <v>13</v>
      </c>
      <c r="F31" s="12">
        <v>1.92</v>
      </c>
      <c r="G31" s="12">
        <v>1.73</v>
      </c>
      <c r="H31" s="12">
        <v>1.22</v>
      </c>
      <c r="I31" s="120">
        <v>18330763.870000001</v>
      </c>
      <c r="J31" s="121">
        <v>-11065674.789999999</v>
      </c>
      <c r="K31" s="10">
        <v>0</v>
      </c>
      <c r="L31" s="10">
        <v>1</v>
      </c>
      <c r="M31" s="10">
        <v>0</v>
      </c>
      <c r="N31" s="10">
        <v>1</v>
      </c>
      <c r="O31" s="121">
        <v>-6619743.0300000003</v>
      </c>
      <c r="P31" s="120">
        <v>4043089.54</v>
      </c>
    </row>
    <row r="32" spans="1:16">
      <c r="A32" s="10">
        <v>8</v>
      </c>
      <c r="B32" s="11" t="s">
        <v>43</v>
      </c>
      <c r="C32" s="10" t="s">
        <v>165</v>
      </c>
      <c r="D32" s="11" t="s">
        <v>47</v>
      </c>
      <c r="E32" s="11" t="s">
        <v>13</v>
      </c>
      <c r="F32" s="12">
        <v>1.76</v>
      </c>
      <c r="G32" s="12">
        <v>1.61</v>
      </c>
      <c r="H32" s="12">
        <v>0.91</v>
      </c>
      <c r="I32" s="120">
        <v>36767877.560000002</v>
      </c>
      <c r="J32" s="121">
        <v>-30852768.129999999</v>
      </c>
      <c r="K32" s="10">
        <v>0</v>
      </c>
      <c r="L32" s="10">
        <v>1</v>
      </c>
      <c r="M32" s="10">
        <v>0</v>
      </c>
      <c r="N32" s="10">
        <v>1</v>
      </c>
      <c r="O32" s="121">
        <v>-18176661.649999999</v>
      </c>
      <c r="P32" s="121">
        <v>-4894046.95</v>
      </c>
    </row>
    <row r="33" spans="1:16">
      <c r="A33" s="10">
        <v>8</v>
      </c>
      <c r="B33" s="11" t="s">
        <v>43</v>
      </c>
      <c r="C33" s="10" t="s">
        <v>166</v>
      </c>
      <c r="D33" s="11" t="s">
        <v>48</v>
      </c>
      <c r="E33" s="11" t="s">
        <v>13</v>
      </c>
      <c r="F33" s="12">
        <v>1.83</v>
      </c>
      <c r="G33" s="12">
        <v>1.71</v>
      </c>
      <c r="H33" s="12">
        <v>1.17</v>
      </c>
      <c r="I33" s="120">
        <v>19193345.390000001</v>
      </c>
      <c r="J33" s="120">
        <v>828605.5</v>
      </c>
      <c r="K33" s="10">
        <v>0</v>
      </c>
      <c r="L33" s="10">
        <v>0</v>
      </c>
      <c r="M33" s="10">
        <v>0</v>
      </c>
      <c r="N33" s="10">
        <v>0</v>
      </c>
      <c r="O33" s="120">
        <v>4744088.45</v>
      </c>
      <c r="P33" s="120">
        <v>3643255.14</v>
      </c>
    </row>
    <row r="34" spans="1:16">
      <c r="A34" s="10">
        <v>8</v>
      </c>
      <c r="B34" s="11" t="s">
        <v>43</v>
      </c>
      <c r="C34" s="10" t="s">
        <v>167</v>
      </c>
      <c r="D34" s="11" t="s">
        <v>49</v>
      </c>
      <c r="E34" s="11" t="s">
        <v>13</v>
      </c>
      <c r="F34" s="12">
        <v>2.33</v>
      </c>
      <c r="G34" s="12">
        <v>2.0299999999999998</v>
      </c>
      <c r="H34" s="12">
        <v>1.67</v>
      </c>
      <c r="I34" s="120">
        <v>19223587.129999999</v>
      </c>
      <c r="J34" s="120">
        <v>546528.55000000005</v>
      </c>
      <c r="K34" s="10">
        <v>0</v>
      </c>
      <c r="L34" s="10">
        <v>0</v>
      </c>
      <c r="M34" s="10">
        <v>0</v>
      </c>
      <c r="N34" s="10">
        <v>0</v>
      </c>
      <c r="O34" s="120">
        <v>3920271.72</v>
      </c>
      <c r="P34" s="120">
        <v>9601231.7300000004</v>
      </c>
    </row>
    <row r="35" spans="1:16">
      <c r="A35" s="10">
        <v>8</v>
      </c>
      <c r="B35" s="11" t="s">
        <v>43</v>
      </c>
      <c r="C35" s="10" t="s">
        <v>168</v>
      </c>
      <c r="D35" s="11" t="s">
        <v>50</v>
      </c>
      <c r="E35" s="11" t="s">
        <v>13</v>
      </c>
      <c r="F35" s="12">
        <v>1.62</v>
      </c>
      <c r="G35" s="12">
        <v>1.42</v>
      </c>
      <c r="H35" s="12">
        <v>1.02</v>
      </c>
      <c r="I35" s="120">
        <v>11921397.390000001</v>
      </c>
      <c r="J35" s="120">
        <v>1484453.09</v>
      </c>
      <c r="K35" s="10">
        <v>0</v>
      </c>
      <c r="L35" s="10">
        <v>0</v>
      </c>
      <c r="M35" s="10">
        <v>0</v>
      </c>
      <c r="N35" s="10">
        <v>0</v>
      </c>
      <c r="O35" s="120">
        <v>3566314.22</v>
      </c>
      <c r="P35" s="120">
        <v>183422.92</v>
      </c>
    </row>
    <row r="36" spans="1:16">
      <c r="A36" s="10">
        <v>8</v>
      </c>
      <c r="B36" s="11" t="s">
        <v>43</v>
      </c>
      <c r="C36" s="10" t="s">
        <v>169</v>
      </c>
      <c r="D36" s="11" t="s">
        <v>51</v>
      </c>
      <c r="E36" s="11" t="s">
        <v>13</v>
      </c>
      <c r="F36" s="12">
        <v>1.44</v>
      </c>
      <c r="G36" s="12">
        <v>1.38</v>
      </c>
      <c r="H36" s="12">
        <v>1.1000000000000001</v>
      </c>
      <c r="I36" s="120">
        <v>6393802</v>
      </c>
      <c r="J36" s="120">
        <v>2817726.22</v>
      </c>
      <c r="K36" s="10">
        <v>1</v>
      </c>
      <c r="L36" s="10">
        <v>0</v>
      </c>
      <c r="M36" s="10">
        <v>0</v>
      </c>
      <c r="N36" s="10">
        <v>1</v>
      </c>
      <c r="O36" s="120">
        <v>4682893.71</v>
      </c>
      <c r="P36" s="120">
        <v>1502516.98</v>
      </c>
    </row>
    <row r="37" spans="1:16">
      <c r="A37" s="10">
        <v>8</v>
      </c>
      <c r="B37" s="11" t="s">
        <v>52</v>
      </c>
      <c r="C37" s="10" t="s">
        <v>170</v>
      </c>
      <c r="D37" s="11" t="s">
        <v>53</v>
      </c>
      <c r="E37" s="11" t="s">
        <v>12</v>
      </c>
      <c r="F37" s="12">
        <v>1.24</v>
      </c>
      <c r="G37" s="12">
        <v>0.94</v>
      </c>
      <c r="H37" s="12">
        <v>0.35</v>
      </c>
      <c r="I37" s="120">
        <v>142423653.13999999</v>
      </c>
      <c r="J37" s="120">
        <v>36196911.700000003</v>
      </c>
      <c r="K37" s="10">
        <v>3</v>
      </c>
      <c r="L37" s="10">
        <v>0</v>
      </c>
      <c r="M37" s="10">
        <v>0</v>
      </c>
      <c r="N37" s="10">
        <v>3</v>
      </c>
      <c r="O37" s="120">
        <v>91604741.409999996</v>
      </c>
      <c r="P37" s="121">
        <v>-385149328.23000002</v>
      </c>
    </row>
    <row r="38" spans="1:16">
      <c r="A38" s="10">
        <v>8</v>
      </c>
      <c r="B38" s="11" t="s">
        <v>52</v>
      </c>
      <c r="C38" s="10" t="s">
        <v>171</v>
      </c>
      <c r="D38" s="11" t="s">
        <v>54</v>
      </c>
      <c r="E38" s="11" t="s">
        <v>13</v>
      </c>
      <c r="F38" s="12">
        <v>1.47</v>
      </c>
      <c r="G38" s="12">
        <v>1.17</v>
      </c>
      <c r="H38" s="12">
        <v>0.7</v>
      </c>
      <c r="I38" s="120">
        <v>6599640.8799999999</v>
      </c>
      <c r="J38" s="121">
        <v>-4186371.54</v>
      </c>
      <c r="K38" s="10">
        <v>2</v>
      </c>
      <c r="L38" s="10">
        <v>1</v>
      </c>
      <c r="M38" s="10">
        <v>0</v>
      </c>
      <c r="N38" s="10">
        <v>3</v>
      </c>
      <c r="O38" s="121">
        <v>-560564.30000000005</v>
      </c>
      <c r="P38" s="121">
        <v>-4260879.38</v>
      </c>
    </row>
    <row r="39" spans="1:16">
      <c r="A39" s="10">
        <v>8</v>
      </c>
      <c r="B39" s="11" t="s">
        <v>52</v>
      </c>
      <c r="C39" s="10" t="s">
        <v>172</v>
      </c>
      <c r="D39" s="11" t="s">
        <v>55</v>
      </c>
      <c r="E39" s="11" t="s">
        <v>13</v>
      </c>
      <c r="F39" s="12">
        <v>2.15</v>
      </c>
      <c r="G39" s="12">
        <v>2.0299999999999998</v>
      </c>
      <c r="H39" s="12">
        <v>1.65</v>
      </c>
      <c r="I39" s="120">
        <v>18126938.890000001</v>
      </c>
      <c r="J39" s="120">
        <v>2257489.11</v>
      </c>
      <c r="K39" s="10">
        <v>0</v>
      </c>
      <c r="L39" s="10">
        <v>0</v>
      </c>
      <c r="M39" s="10">
        <v>0</v>
      </c>
      <c r="N39" s="10">
        <v>0</v>
      </c>
      <c r="O39" s="120">
        <v>3071310.89</v>
      </c>
      <c r="P39" s="120">
        <v>10229691.75</v>
      </c>
    </row>
    <row r="40" spans="1:16">
      <c r="A40" s="10">
        <v>8</v>
      </c>
      <c r="B40" s="11" t="s">
        <v>52</v>
      </c>
      <c r="C40" s="10" t="s">
        <v>173</v>
      </c>
      <c r="D40" s="11" t="s">
        <v>56</v>
      </c>
      <c r="E40" s="11" t="s">
        <v>13</v>
      </c>
      <c r="F40" s="12">
        <v>1.1100000000000001</v>
      </c>
      <c r="G40" s="12">
        <v>0.83</v>
      </c>
      <c r="H40" s="12">
        <v>0.37</v>
      </c>
      <c r="I40" s="120">
        <v>7153594.3399999999</v>
      </c>
      <c r="J40" s="121">
        <v>-7706987.75</v>
      </c>
      <c r="K40" s="10">
        <v>3</v>
      </c>
      <c r="L40" s="10">
        <v>1</v>
      </c>
      <c r="M40" s="10">
        <v>0</v>
      </c>
      <c r="N40" s="10">
        <v>4</v>
      </c>
      <c r="O40" s="121">
        <v>-1940339.68</v>
      </c>
      <c r="P40" s="121">
        <v>-40060338.469999999</v>
      </c>
    </row>
    <row r="41" spans="1:16">
      <c r="A41" s="10">
        <v>8</v>
      </c>
      <c r="B41" s="11" t="s">
        <v>52</v>
      </c>
      <c r="C41" s="10" t="s">
        <v>174</v>
      </c>
      <c r="D41" s="11" t="s">
        <v>57</v>
      </c>
      <c r="E41" s="11" t="s">
        <v>13</v>
      </c>
      <c r="F41" s="12">
        <v>0.97</v>
      </c>
      <c r="G41" s="12">
        <v>0.81</v>
      </c>
      <c r="H41" s="12">
        <v>0.37</v>
      </c>
      <c r="I41" s="121">
        <v>-846054.82</v>
      </c>
      <c r="J41" s="120">
        <v>675953.44</v>
      </c>
      <c r="K41" s="10">
        <v>3</v>
      </c>
      <c r="L41" s="10">
        <v>1</v>
      </c>
      <c r="M41" s="10">
        <v>2</v>
      </c>
      <c r="N41" s="10">
        <v>6</v>
      </c>
      <c r="O41" s="120">
        <v>5312623.28</v>
      </c>
      <c r="P41" s="121">
        <v>-18481673.199999999</v>
      </c>
    </row>
    <row r="42" spans="1:16">
      <c r="A42" s="10">
        <v>8</v>
      </c>
      <c r="B42" s="11" t="s">
        <v>52</v>
      </c>
      <c r="C42" s="10" t="s">
        <v>175</v>
      </c>
      <c r="D42" s="11" t="s">
        <v>58</v>
      </c>
      <c r="E42" s="11" t="s">
        <v>13</v>
      </c>
      <c r="F42" s="12">
        <v>1.1299999999999999</v>
      </c>
      <c r="G42" s="12">
        <v>0.94</v>
      </c>
      <c r="H42" s="12">
        <v>0.56000000000000005</v>
      </c>
      <c r="I42" s="120">
        <v>2127820.9900000002</v>
      </c>
      <c r="J42" s="120">
        <v>163469.85</v>
      </c>
      <c r="K42" s="10">
        <v>3</v>
      </c>
      <c r="L42" s="10">
        <v>0</v>
      </c>
      <c r="M42" s="10">
        <v>0</v>
      </c>
      <c r="N42" s="10">
        <v>3</v>
      </c>
      <c r="O42" s="120">
        <v>2518035.4700000002</v>
      </c>
      <c r="P42" s="121">
        <v>-7129449.6299999999</v>
      </c>
    </row>
    <row r="43" spans="1:16">
      <c r="A43" s="10">
        <v>8</v>
      </c>
      <c r="B43" s="11" t="s">
        <v>52</v>
      </c>
      <c r="C43" s="10" t="s">
        <v>176</v>
      </c>
      <c r="D43" s="11" t="s">
        <v>59</v>
      </c>
      <c r="E43" s="11" t="s">
        <v>13</v>
      </c>
      <c r="F43" s="12">
        <v>1.55</v>
      </c>
      <c r="G43" s="12">
        <v>1.44</v>
      </c>
      <c r="H43" s="12">
        <v>1.18</v>
      </c>
      <c r="I43" s="120">
        <v>4467903.09</v>
      </c>
      <c r="J43" s="120">
        <v>1293876.28</v>
      </c>
      <c r="K43" s="10">
        <v>0</v>
      </c>
      <c r="L43" s="10">
        <v>0</v>
      </c>
      <c r="M43" s="10">
        <v>0</v>
      </c>
      <c r="N43" s="10">
        <v>0</v>
      </c>
      <c r="O43" s="120">
        <v>2119999.87</v>
      </c>
      <c r="P43" s="120">
        <v>1490457.27</v>
      </c>
    </row>
    <row r="44" spans="1:16">
      <c r="A44" s="10">
        <v>8</v>
      </c>
      <c r="B44" s="11" t="s">
        <v>52</v>
      </c>
      <c r="C44" s="10" t="s">
        <v>177</v>
      </c>
      <c r="D44" s="11" t="s">
        <v>60</v>
      </c>
      <c r="E44" s="11" t="s">
        <v>13</v>
      </c>
      <c r="F44" s="12">
        <v>1.36</v>
      </c>
      <c r="G44" s="12">
        <v>1.04</v>
      </c>
      <c r="H44" s="12">
        <v>0.42</v>
      </c>
      <c r="I44" s="120">
        <v>21486449.059999999</v>
      </c>
      <c r="J44" s="120">
        <v>17164051.260000002</v>
      </c>
      <c r="K44" s="10">
        <v>2</v>
      </c>
      <c r="L44" s="10">
        <v>0</v>
      </c>
      <c r="M44" s="10">
        <v>0</v>
      </c>
      <c r="N44" s="10">
        <v>2</v>
      </c>
      <c r="O44" s="120">
        <v>22163569.920000002</v>
      </c>
      <c r="P44" s="121">
        <v>-35043409.729999997</v>
      </c>
    </row>
    <row r="45" spans="1:16">
      <c r="A45" s="10">
        <v>8</v>
      </c>
      <c r="B45" s="11" t="s">
        <v>52</v>
      </c>
      <c r="C45" s="10" t="s">
        <v>178</v>
      </c>
      <c r="D45" s="11" t="s">
        <v>61</v>
      </c>
      <c r="E45" s="11" t="s">
        <v>13</v>
      </c>
      <c r="F45" s="12">
        <v>2.5</v>
      </c>
      <c r="G45" s="12">
        <v>2.14</v>
      </c>
      <c r="H45" s="12">
        <v>1.32</v>
      </c>
      <c r="I45" s="120">
        <v>14443454.810000001</v>
      </c>
      <c r="J45" s="121">
        <v>-610017.07999999996</v>
      </c>
      <c r="K45" s="10">
        <v>0</v>
      </c>
      <c r="L45" s="10">
        <v>1</v>
      </c>
      <c r="M45" s="10">
        <v>0</v>
      </c>
      <c r="N45" s="10">
        <v>1</v>
      </c>
      <c r="O45" s="120">
        <v>1416789.95</v>
      </c>
      <c r="P45" s="120">
        <v>3048564.07</v>
      </c>
    </row>
    <row r="46" spans="1:16">
      <c r="A46" s="10">
        <v>8</v>
      </c>
      <c r="B46" s="11" t="s">
        <v>52</v>
      </c>
      <c r="C46" s="10" t="s">
        <v>179</v>
      </c>
      <c r="D46" s="11" t="s">
        <v>62</v>
      </c>
      <c r="E46" s="11" t="s">
        <v>13</v>
      </c>
      <c r="F46" s="12">
        <v>0.94</v>
      </c>
      <c r="G46" s="12">
        <v>0.77</v>
      </c>
      <c r="H46" s="12">
        <v>0.37</v>
      </c>
      <c r="I46" s="121">
        <v>-2075027.08</v>
      </c>
      <c r="J46" s="120">
        <v>3148387.72</v>
      </c>
      <c r="K46" s="10">
        <v>3</v>
      </c>
      <c r="L46" s="10">
        <v>1</v>
      </c>
      <c r="M46" s="10">
        <v>2</v>
      </c>
      <c r="N46" s="10">
        <v>6</v>
      </c>
      <c r="O46" s="120">
        <v>12398327.869999999</v>
      </c>
      <c r="P46" s="121">
        <v>-20870937.18</v>
      </c>
    </row>
    <row r="47" spans="1:16">
      <c r="A47" s="10">
        <v>8</v>
      </c>
      <c r="B47" s="11" t="s">
        <v>52</v>
      </c>
      <c r="C47" s="10" t="s">
        <v>180</v>
      </c>
      <c r="D47" s="11" t="s">
        <v>63</v>
      </c>
      <c r="E47" s="11" t="s">
        <v>13</v>
      </c>
      <c r="F47" s="12">
        <v>0.64</v>
      </c>
      <c r="G47" s="12">
        <v>0.39</v>
      </c>
      <c r="H47" s="12">
        <v>0.15</v>
      </c>
      <c r="I47" s="121">
        <v>-15099371.41</v>
      </c>
      <c r="J47" s="120">
        <v>4057143.82</v>
      </c>
      <c r="K47" s="10">
        <v>3</v>
      </c>
      <c r="L47" s="10">
        <v>1</v>
      </c>
      <c r="M47" s="10">
        <v>2</v>
      </c>
      <c r="N47" s="10">
        <v>6</v>
      </c>
      <c r="O47" s="120">
        <v>10094025.279999999</v>
      </c>
      <c r="P47" s="121">
        <v>-35497996.07</v>
      </c>
    </row>
    <row r="48" spans="1:16">
      <c r="A48" s="10">
        <v>8</v>
      </c>
      <c r="B48" s="11" t="s">
        <v>52</v>
      </c>
      <c r="C48" s="10" t="s">
        <v>181</v>
      </c>
      <c r="D48" s="11" t="s">
        <v>64</v>
      </c>
      <c r="E48" s="11" t="s">
        <v>13</v>
      </c>
      <c r="F48" s="12">
        <v>2.2599999999999998</v>
      </c>
      <c r="G48" s="12">
        <v>1.96</v>
      </c>
      <c r="H48" s="12">
        <v>1.35</v>
      </c>
      <c r="I48" s="120">
        <v>11694763.75</v>
      </c>
      <c r="J48" s="121">
        <v>-1838637.25</v>
      </c>
      <c r="K48" s="10">
        <v>0</v>
      </c>
      <c r="L48" s="10">
        <v>1</v>
      </c>
      <c r="M48" s="10">
        <v>0</v>
      </c>
      <c r="N48" s="10">
        <v>1</v>
      </c>
      <c r="O48" s="120">
        <v>997724.66</v>
      </c>
      <c r="P48" s="120">
        <v>3206812.13</v>
      </c>
    </row>
    <row r="49" spans="1:16">
      <c r="A49" s="10">
        <v>8</v>
      </c>
      <c r="B49" s="11" t="s">
        <v>52</v>
      </c>
      <c r="C49" s="10" t="s">
        <v>182</v>
      </c>
      <c r="D49" s="11" t="s">
        <v>65</v>
      </c>
      <c r="E49" s="11" t="s">
        <v>13</v>
      </c>
      <c r="F49" s="12">
        <v>1.33</v>
      </c>
      <c r="G49" s="12">
        <v>1.21</v>
      </c>
      <c r="H49" s="12">
        <v>0.86</v>
      </c>
      <c r="I49" s="120">
        <v>4338837.7699999996</v>
      </c>
      <c r="J49" s="121">
        <v>-3948137.18</v>
      </c>
      <c r="K49" s="10">
        <v>1</v>
      </c>
      <c r="L49" s="10">
        <v>1</v>
      </c>
      <c r="M49" s="10">
        <v>0</v>
      </c>
      <c r="N49" s="10">
        <v>2</v>
      </c>
      <c r="O49" s="121">
        <v>-1573683.65</v>
      </c>
      <c r="P49" s="121">
        <v>-1958519.64</v>
      </c>
    </row>
    <row r="50" spans="1:16">
      <c r="A50" s="10">
        <v>8</v>
      </c>
      <c r="B50" s="11" t="s">
        <v>52</v>
      </c>
      <c r="C50" s="10" t="s">
        <v>183</v>
      </c>
      <c r="D50" s="11" t="s">
        <v>66</v>
      </c>
      <c r="E50" s="11" t="s">
        <v>13</v>
      </c>
      <c r="F50" s="12">
        <v>0.95</v>
      </c>
      <c r="G50" s="12">
        <v>0.8</v>
      </c>
      <c r="H50" s="12">
        <v>0.42</v>
      </c>
      <c r="I50" s="121">
        <v>-824604.14</v>
      </c>
      <c r="J50" s="120">
        <v>1588219.79</v>
      </c>
      <c r="K50" s="10">
        <v>3</v>
      </c>
      <c r="L50" s="10">
        <v>1</v>
      </c>
      <c r="M50" s="10">
        <v>2</v>
      </c>
      <c r="N50" s="10">
        <v>6</v>
      </c>
      <c r="O50" s="120">
        <v>7484380.2699999996</v>
      </c>
      <c r="P50" s="121">
        <v>-10346855.359999999</v>
      </c>
    </row>
    <row r="51" spans="1:16">
      <c r="A51" s="10">
        <v>8</v>
      </c>
      <c r="B51" s="11" t="s">
        <v>52</v>
      </c>
      <c r="C51" s="10" t="s">
        <v>184</v>
      </c>
      <c r="D51" s="11" t="s">
        <v>67</v>
      </c>
      <c r="E51" s="11" t="s">
        <v>13</v>
      </c>
      <c r="F51" s="12">
        <v>1.2</v>
      </c>
      <c r="G51" s="12">
        <v>1.03</v>
      </c>
      <c r="H51" s="12">
        <v>0.8</v>
      </c>
      <c r="I51" s="120">
        <v>4475227.8</v>
      </c>
      <c r="J51" s="121">
        <v>-5566604.3700000001</v>
      </c>
      <c r="K51" s="10">
        <v>1</v>
      </c>
      <c r="L51" s="10">
        <v>1</v>
      </c>
      <c r="M51" s="10">
        <v>0</v>
      </c>
      <c r="N51" s="10">
        <v>2</v>
      </c>
      <c r="O51" s="121">
        <v>-1098062.74</v>
      </c>
      <c r="P51" s="121">
        <v>-4454847.07</v>
      </c>
    </row>
    <row r="52" spans="1:16">
      <c r="A52" s="10">
        <v>8</v>
      </c>
      <c r="B52" s="11" t="s">
        <v>52</v>
      </c>
      <c r="C52" s="10" t="s">
        <v>185</v>
      </c>
      <c r="D52" s="11" t="s">
        <v>68</v>
      </c>
      <c r="E52" s="11" t="s">
        <v>13</v>
      </c>
      <c r="F52" s="12">
        <v>2.95</v>
      </c>
      <c r="G52" s="12">
        <v>2.61</v>
      </c>
      <c r="H52" s="12">
        <v>1.94</v>
      </c>
      <c r="I52" s="120">
        <v>14468974.17</v>
      </c>
      <c r="J52" s="120">
        <v>1051366.33</v>
      </c>
      <c r="K52" s="10">
        <v>0</v>
      </c>
      <c r="L52" s="10">
        <v>0</v>
      </c>
      <c r="M52" s="10">
        <v>0</v>
      </c>
      <c r="N52" s="10">
        <v>0</v>
      </c>
      <c r="O52" s="120">
        <v>2085149.52</v>
      </c>
      <c r="P52" s="120">
        <v>6995298.7300000004</v>
      </c>
    </row>
    <row r="53" spans="1:16">
      <c r="A53" s="10">
        <v>8</v>
      </c>
      <c r="B53" s="11" t="s">
        <v>52</v>
      </c>
      <c r="C53" s="10" t="s">
        <v>186</v>
      </c>
      <c r="D53" s="11" t="s">
        <v>69</v>
      </c>
      <c r="E53" s="11" t="s">
        <v>13</v>
      </c>
      <c r="F53" s="12">
        <v>1.81</v>
      </c>
      <c r="G53" s="12">
        <v>1.5</v>
      </c>
      <c r="H53" s="12">
        <v>0.8</v>
      </c>
      <c r="I53" s="120">
        <v>77980231.319999993</v>
      </c>
      <c r="J53" s="121">
        <v>-10421438.560000001</v>
      </c>
      <c r="K53" s="10">
        <v>0</v>
      </c>
      <c r="L53" s="10">
        <v>1</v>
      </c>
      <c r="M53" s="10">
        <v>0</v>
      </c>
      <c r="N53" s="10">
        <v>1</v>
      </c>
      <c r="O53" s="120">
        <v>26980363.690000001</v>
      </c>
      <c r="P53" s="121">
        <v>-19592227.629999999</v>
      </c>
    </row>
    <row r="54" spans="1:16">
      <c r="A54" s="10">
        <v>8</v>
      </c>
      <c r="B54" s="11" t="s">
        <v>52</v>
      </c>
      <c r="C54" s="10" t="s">
        <v>187</v>
      </c>
      <c r="D54" s="11" t="s">
        <v>188</v>
      </c>
      <c r="E54" s="11" t="s">
        <v>13</v>
      </c>
      <c r="F54" s="12">
        <v>0.95</v>
      </c>
      <c r="G54" s="12">
        <v>0.76</v>
      </c>
      <c r="H54" s="12">
        <v>0.39</v>
      </c>
      <c r="I54" s="121">
        <v>-781886.53</v>
      </c>
      <c r="J54" s="120">
        <v>1702665.86</v>
      </c>
      <c r="K54" s="10">
        <v>3</v>
      </c>
      <c r="L54" s="10">
        <v>1</v>
      </c>
      <c r="M54" s="10">
        <v>1</v>
      </c>
      <c r="N54" s="10">
        <v>5</v>
      </c>
      <c r="O54" s="120">
        <v>12434327.210000001</v>
      </c>
      <c r="P54" s="121">
        <v>-10329015.98</v>
      </c>
    </row>
    <row r="55" spans="1:16">
      <c r="A55" s="10">
        <v>8</v>
      </c>
      <c r="B55" s="11" t="s">
        <v>71</v>
      </c>
      <c r="C55" s="10" t="s">
        <v>189</v>
      </c>
      <c r="D55" s="11" t="s">
        <v>72</v>
      </c>
      <c r="E55" s="11" t="s">
        <v>14</v>
      </c>
      <c r="F55" s="12">
        <v>2.08</v>
      </c>
      <c r="G55" s="12">
        <v>1.91</v>
      </c>
      <c r="H55" s="12">
        <v>1.42</v>
      </c>
      <c r="I55" s="120">
        <v>253570461.5</v>
      </c>
      <c r="J55" s="120">
        <v>159819242.25999999</v>
      </c>
      <c r="K55" s="10">
        <v>0</v>
      </c>
      <c r="L55" s="10">
        <v>0</v>
      </c>
      <c r="M55" s="10">
        <v>0</v>
      </c>
      <c r="N55" s="10">
        <v>0</v>
      </c>
      <c r="O55" s="120">
        <v>101297474.59999999</v>
      </c>
      <c r="P55" s="120">
        <v>97985911.480000004</v>
      </c>
    </row>
    <row r="56" spans="1:16">
      <c r="A56" s="10">
        <v>8</v>
      </c>
      <c r="B56" s="11" t="s">
        <v>71</v>
      </c>
      <c r="C56" s="10" t="s">
        <v>190</v>
      </c>
      <c r="D56" s="11" t="s">
        <v>73</v>
      </c>
      <c r="E56" s="11" t="s">
        <v>13</v>
      </c>
      <c r="F56" s="12">
        <v>1.42</v>
      </c>
      <c r="G56" s="12">
        <v>1.1299999999999999</v>
      </c>
      <c r="H56" s="12">
        <v>0.67</v>
      </c>
      <c r="I56" s="120">
        <v>19347134.960000001</v>
      </c>
      <c r="J56" s="120">
        <v>16514592.48</v>
      </c>
      <c r="K56" s="10">
        <v>2</v>
      </c>
      <c r="L56" s="10">
        <v>0</v>
      </c>
      <c r="M56" s="10">
        <v>0</v>
      </c>
      <c r="N56" s="10">
        <v>2</v>
      </c>
      <c r="O56" s="120">
        <v>27882024.489999998</v>
      </c>
      <c r="P56" s="121">
        <v>-15414140.460000001</v>
      </c>
    </row>
    <row r="57" spans="1:16">
      <c r="A57" s="10">
        <v>8</v>
      </c>
      <c r="B57" s="11" t="s">
        <v>71</v>
      </c>
      <c r="C57" s="10" t="s">
        <v>191</v>
      </c>
      <c r="D57" s="11" t="s">
        <v>74</v>
      </c>
      <c r="E57" s="11" t="s">
        <v>13</v>
      </c>
      <c r="F57" s="12">
        <v>1.1000000000000001</v>
      </c>
      <c r="G57" s="12">
        <v>0.98</v>
      </c>
      <c r="H57" s="12">
        <v>0.44</v>
      </c>
      <c r="I57" s="120">
        <v>2006017.16</v>
      </c>
      <c r="J57" s="120">
        <v>5501800.3200000003</v>
      </c>
      <c r="K57" s="10">
        <v>3</v>
      </c>
      <c r="L57" s="10">
        <v>0</v>
      </c>
      <c r="M57" s="10">
        <v>0</v>
      </c>
      <c r="N57" s="10">
        <v>3</v>
      </c>
      <c r="O57" s="120">
        <v>7552788.5999999996</v>
      </c>
      <c r="P57" s="121">
        <v>-11030402.67</v>
      </c>
    </row>
    <row r="58" spans="1:16">
      <c r="A58" s="10">
        <v>8</v>
      </c>
      <c r="B58" s="11" t="s">
        <v>71</v>
      </c>
      <c r="C58" s="10" t="s">
        <v>192</v>
      </c>
      <c r="D58" s="11" t="s">
        <v>75</v>
      </c>
      <c r="E58" s="11" t="s">
        <v>13</v>
      </c>
      <c r="F58" s="12">
        <v>0.99</v>
      </c>
      <c r="G58" s="12">
        <v>0.85</v>
      </c>
      <c r="H58" s="12">
        <v>0.54</v>
      </c>
      <c r="I58" s="121">
        <v>-214985.60000000001</v>
      </c>
      <c r="J58" s="120">
        <v>5868999.2300000004</v>
      </c>
      <c r="K58" s="10">
        <v>3</v>
      </c>
      <c r="L58" s="10">
        <v>1</v>
      </c>
      <c r="M58" s="10">
        <v>0</v>
      </c>
      <c r="N58" s="10">
        <v>4</v>
      </c>
      <c r="O58" s="120">
        <v>8630678.2300000004</v>
      </c>
      <c r="P58" s="121">
        <v>-8092276.04</v>
      </c>
    </row>
    <row r="59" spans="1:16">
      <c r="A59" s="10">
        <v>8</v>
      </c>
      <c r="B59" s="11" t="s">
        <v>71</v>
      </c>
      <c r="C59" s="10" t="s">
        <v>193</v>
      </c>
      <c r="D59" s="11" t="s">
        <v>76</v>
      </c>
      <c r="E59" s="11" t="s">
        <v>13</v>
      </c>
      <c r="F59" s="12">
        <v>0.68</v>
      </c>
      <c r="G59" s="12">
        <v>0.56000000000000005</v>
      </c>
      <c r="H59" s="12">
        <v>0.19</v>
      </c>
      <c r="I59" s="121">
        <v>-73330446.769999996</v>
      </c>
      <c r="J59" s="120">
        <v>2718293.85</v>
      </c>
      <c r="K59" s="10">
        <v>3</v>
      </c>
      <c r="L59" s="10">
        <v>1</v>
      </c>
      <c r="M59" s="10">
        <v>2</v>
      </c>
      <c r="N59" s="10">
        <v>6</v>
      </c>
      <c r="O59" s="120">
        <v>35810309.219999999</v>
      </c>
      <c r="P59" s="121">
        <v>-184661501.86000001</v>
      </c>
    </row>
    <row r="60" spans="1:16">
      <c r="A60" s="10">
        <v>8</v>
      </c>
      <c r="B60" s="11" t="s">
        <v>71</v>
      </c>
      <c r="C60" s="10" t="s">
        <v>194</v>
      </c>
      <c r="D60" s="11" t="s">
        <v>77</v>
      </c>
      <c r="E60" s="11" t="s">
        <v>13</v>
      </c>
      <c r="F60" s="12">
        <v>1.56</v>
      </c>
      <c r="G60" s="12">
        <v>1.39</v>
      </c>
      <c r="H60" s="12">
        <v>0.88</v>
      </c>
      <c r="I60" s="120">
        <v>5821713.75</v>
      </c>
      <c r="J60" s="121">
        <v>-4593107.62</v>
      </c>
      <c r="K60" s="10">
        <v>0</v>
      </c>
      <c r="L60" s="10">
        <v>1</v>
      </c>
      <c r="M60" s="10">
        <v>0</v>
      </c>
      <c r="N60" s="10">
        <v>1</v>
      </c>
      <c r="O60" s="121">
        <v>-1637264.95</v>
      </c>
      <c r="P60" s="121">
        <v>-2321969.9500000002</v>
      </c>
    </row>
    <row r="61" spans="1:16">
      <c r="A61" s="10">
        <v>8</v>
      </c>
      <c r="B61" s="11" t="s">
        <v>71</v>
      </c>
      <c r="C61" s="10" t="s">
        <v>195</v>
      </c>
      <c r="D61" s="11" t="s">
        <v>78</v>
      </c>
      <c r="E61" s="11" t="s">
        <v>13</v>
      </c>
      <c r="F61" s="12">
        <v>1.03</v>
      </c>
      <c r="G61" s="12">
        <v>0.99</v>
      </c>
      <c r="H61" s="12">
        <v>0.66</v>
      </c>
      <c r="I61" s="120">
        <v>395133.7</v>
      </c>
      <c r="J61" s="120">
        <v>10886169.960000001</v>
      </c>
      <c r="K61" s="10">
        <v>3</v>
      </c>
      <c r="L61" s="10">
        <v>0</v>
      </c>
      <c r="M61" s="10">
        <v>0</v>
      </c>
      <c r="N61" s="10">
        <v>3</v>
      </c>
      <c r="O61" s="120">
        <v>15352615.26</v>
      </c>
      <c r="P61" s="121">
        <v>-4882224.62</v>
      </c>
    </row>
    <row r="62" spans="1:16">
      <c r="A62" s="10">
        <v>8</v>
      </c>
      <c r="B62" s="11" t="s">
        <v>71</v>
      </c>
      <c r="C62" s="10" t="s">
        <v>196</v>
      </c>
      <c r="D62" s="11" t="s">
        <v>79</v>
      </c>
      <c r="E62" s="11" t="s">
        <v>13</v>
      </c>
      <c r="F62" s="12">
        <v>1.48</v>
      </c>
      <c r="G62" s="12">
        <v>1.31</v>
      </c>
      <c r="H62" s="12">
        <v>1.01</v>
      </c>
      <c r="I62" s="120">
        <v>12652944.17</v>
      </c>
      <c r="J62" s="121">
        <v>-8655534.1199999992</v>
      </c>
      <c r="K62" s="10">
        <v>1</v>
      </c>
      <c r="L62" s="10">
        <v>1</v>
      </c>
      <c r="M62" s="10">
        <v>0</v>
      </c>
      <c r="N62" s="10">
        <v>2</v>
      </c>
      <c r="O62" s="121">
        <v>-4285880.66</v>
      </c>
      <c r="P62" s="120">
        <v>255419.31</v>
      </c>
    </row>
    <row r="63" spans="1:16">
      <c r="A63" s="10">
        <v>8</v>
      </c>
      <c r="B63" s="11" t="s">
        <v>71</v>
      </c>
      <c r="C63" s="10" t="s">
        <v>197</v>
      </c>
      <c r="D63" s="11" t="s">
        <v>80</v>
      </c>
      <c r="E63" s="11" t="s">
        <v>13</v>
      </c>
      <c r="F63" s="12">
        <v>1.64</v>
      </c>
      <c r="G63" s="12">
        <v>1.41</v>
      </c>
      <c r="H63" s="12">
        <v>0.9</v>
      </c>
      <c r="I63" s="120">
        <v>6374991.9000000004</v>
      </c>
      <c r="J63" s="121">
        <v>-1262681.6599999999</v>
      </c>
      <c r="K63" s="10">
        <v>0</v>
      </c>
      <c r="L63" s="10">
        <v>1</v>
      </c>
      <c r="M63" s="10">
        <v>0</v>
      </c>
      <c r="N63" s="10">
        <v>1</v>
      </c>
      <c r="O63" s="121">
        <v>-1323969.26</v>
      </c>
      <c r="P63" s="121">
        <v>-1134515.56</v>
      </c>
    </row>
    <row r="64" spans="1:16">
      <c r="A64" s="10">
        <v>8</v>
      </c>
      <c r="B64" s="11" t="s">
        <v>81</v>
      </c>
      <c r="C64" s="10" t="s">
        <v>198</v>
      </c>
      <c r="D64" s="11" t="s">
        <v>82</v>
      </c>
      <c r="E64" s="11" t="s">
        <v>14</v>
      </c>
      <c r="F64" s="12">
        <v>1.29</v>
      </c>
      <c r="G64" s="12">
        <v>1.08</v>
      </c>
      <c r="H64" s="12">
        <v>0.5</v>
      </c>
      <c r="I64" s="120">
        <v>55591839.43</v>
      </c>
      <c r="J64" s="121">
        <v>-24812197.809999999</v>
      </c>
      <c r="K64" s="10">
        <v>2</v>
      </c>
      <c r="L64" s="10">
        <v>1</v>
      </c>
      <c r="M64" s="10">
        <v>0</v>
      </c>
      <c r="N64" s="10">
        <v>3</v>
      </c>
      <c r="O64" s="120">
        <v>18035550.379999999</v>
      </c>
      <c r="P64" s="121">
        <v>-94837972.079999998</v>
      </c>
    </row>
    <row r="65" spans="1:16">
      <c r="A65" s="10">
        <v>8</v>
      </c>
      <c r="B65" s="11" t="s">
        <v>81</v>
      </c>
      <c r="C65" s="10" t="s">
        <v>199</v>
      </c>
      <c r="D65" s="11" t="s">
        <v>83</v>
      </c>
      <c r="E65" s="11" t="s">
        <v>13</v>
      </c>
      <c r="F65" s="12">
        <v>1.01</v>
      </c>
      <c r="G65" s="12">
        <v>0.91</v>
      </c>
      <c r="H65" s="12">
        <v>0.65</v>
      </c>
      <c r="I65" s="120">
        <v>583478.47</v>
      </c>
      <c r="J65" s="120">
        <v>1190941.58</v>
      </c>
      <c r="K65" s="10">
        <v>3</v>
      </c>
      <c r="L65" s="10">
        <v>0</v>
      </c>
      <c r="M65" s="10">
        <v>0</v>
      </c>
      <c r="N65" s="10">
        <v>3</v>
      </c>
      <c r="O65" s="120">
        <v>9367916.0399999991</v>
      </c>
      <c r="P65" s="121">
        <v>-16328625.890000001</v>
      </c>
    </row>
    <row r="66" spans="1:16">
      <c r="A66" s="10">
        <v>8</v>
      </c>
      <c r="B66" s="11" t="s">
        <v>81</v>
      </c>
      <c r="C66" s="10" t="s">
        <v>200</v>
      </c>
      <c r="D66" s="11" t="s">
        <v>84</v>
      </c>
      <c r="E66" s="11" t="s">
        <v>13</v>
      </c>
      <c r="F66" s="12">
        <v>0.93</v>
      </c>
      <c r="G66" s="12">
        <v>0.78</v>
      </c>
      <c r="H66" s="12">
        <v>0.41</v>
      </c>
      <c r="I66" s="121">
        <v>-2715887.06</v>
      </c>
      <c r="J66" s="120">
        <v>9433874.3100000005</v>
      </c>
      <c r="K66" s="10">
        <v>3</v>
      </c>
      <c r="L66" s="10">
        <v>1</v>
      </c>
      <c r="M66" s="10">
        <v>1</v>
      </c>
      <c r="N66" s="10">
        <v>5</v>
      </c>
      <c r="O66" s="120">
        <v>12568608.289999999</v>
      </c>
      <c r="P66" s="121">
        <v>-22417584.870000001</v>
      </c>
    </row>
    <row r="67" spans="1:16">
      <c r="A67" s="10">
        <v>8</v>
      </c>
      <c r="B67" s="11" t="s">
        <v>81</v>
      </c>
      <c r="C67" s="10" t="s">
        <v>201</v>
      </c>
      <c r="D67" s="11" t="s">
        <v>85</v>
      </c>
      <c r="E67" s="11" t="s">
        <v>13</v>
      </c>
      <c r="F67" s="12">
        <v>0.9</v>
      </c>
      <c r="G67" s="12">
        <v>0.75</v>
      </c>
      <c r="H67" s="12">
        <v>0.4</v>
      </c>
      <c r="I67" s="121">
        <v>-4099895.37</v>
      </c>
      <c r="J67" s="120">
        <v>579507.06999999995</v>
      </c>
      <c r="K67" s="10">
        <v>3</v>
      </c>
      <c r="L67" s="10">
        <v>1</v>
      </c>
      <c r="M67" s="10">
        <v>2</v>
      </c>
      <c r="N67" s="10">
        <v>6</v>
      </c>
      <c r="O67" s="120">
        <v>11777841</v>
      </c>
      <c r="P67" s="121">
        <v>-24853356.579999998</v>
      </c>
    </row>
    <row r="68" spans="1:16">
      <c r="A68" s="10">
        <v>8</v>
      </c>
      <c r="B68" s="11" t="s">
        <v>81</v>
      </c>
      <c r="C68" s="10" t="s">
        <v>202</v>
      </c>
      <c r="D68" s="11" t="s">
        <v>86</v>
      </c>
      <c r="E68" s="11" t="s">
        <v>13</v>
      </c>
      <c r="F68" s="12">
        <v>1.1399999999999999</v>
      </c>
      <c r="G68" s="12">
        <v>0.86</v>
      </c>
      <c r="H68" s="12">
        <v>0.48</v>
      </c>
      <c r="I68" s="120">
        <v>3576392.89</v>
      </c>
      <c r="J68" s="120">
        <v>5461957.3899999997</v>
      </c>
      <c r="K68" s="10">
        <v>3</v>
      </c>
      <c r="L68" s="10">
        <v>0</v>
      </c>
      <c r="M68" s="10">
        <v>0</v>
      </c>
      <c r="N68" s="10">
        <v>3</v>
      </c>
      <c r="O68" s="120">
        <v>9672133.4000000004</v>
      </c>
      <c r="P68" s="121">
        <v>-13166201.789999999</v>
      </c>
    </row>
    <row r="69" spans="1:16">
      <c r="A69" s="10">
        <v>8</v>
      </c>
      <c r="B69" s="11" t="s">
        <v>81</v>
      </c>
      <c r="C69" s="10" t="s">
        <v>203</v>
      </c>
      <c r="D69" s="11" t="s">
        <v>87</v>
      </c>
      <c r="E69" s="11" t="s">
        <v>13</v>
      </c>
      <c r="F69" s="12">
        <v>1.02</v>
      </c>
      <c r="G69" s="12">
        <v>0.78</v>
      </c>
      <c r="H69" s="12">
        <v>0.4</v>
      </c>
      <c r="I69" s="120">
        <v>488966.76</v>
      </c>
      <c r="J69" s="120">
        <v>9667380.4199999999</v>
      </c>
      <c r="K69" s="10">
        <v>3</v>
      </c>
      <c r="L69" s="10">
        <v>0</v>
      </c>
      <c r="M69" s="10">
        <v>0</v>
      </c>
      <c r="N69" s="10">
        <v>3</v>
      </c>
      <c r="O69" s="120">
        <v>18100111.199999999</v>
      </c>
      <c r="P69" s="121">
        <v>-12624192.189999999</v>
      </c>
    </row>
    <row r="70" spans="1:16">
      <c r="A70" s="10">
        <v>8</v>
      </c>
      <c r="B70" s="11" t="s">
        <v>88</v>
      </c>
      <c r="C70" s="10" t="s">
        <v>204</v>
      </c>
      <c r="D70" s="11" t="s">
        <v>89</v>
      </c>
      <c r="E70" s="11" t="s">
        <v>12</v>
      </c>
      <c r="F70" s="12">
        <v>3.9</v>
      </c>
      <c r="G70" s="12">
        <v>3.46</v>
      </c>
      <c r="H70" s="12">
        <v>2.1800000000000002</v>
      </c>
      <c r="I70" s="120">
        <v>1100888794.2</v>
      </c>
      <c r="J70" s="121">
        <v>-82001174.129999995</v>
      </c>
      <c r="K70" s="10">
        <v>0</v>
      </c>
      <c r="L70" s="10">
        <v>1</v>
      </c>
      <c r="M70" s="10">
        <v>0</v>
      </c>
      <c r="N70" s="10">
        <v>1</v>
      </c>
      <c r="O70" s="120">
        <v>22915422.82</v>
      </c>
      <c r="P70" s="120">
        <v>462112240.94999999</v>
      </c>
    </row>
    <row r="71" spans="1:16">
      <c r="A71" s="10">
        <v>8</v>
      </c>
      <c r="B71" s="11" t="s">
        <v>88</v>
      </c>
      <c r="C71" s="10" t="s">
        <v>205</v>
      </c>
      <c r="D71" s="11" t="s">
        <v>90</v>
      </c>
      <c r="E71" s="11" t="s">
        <v>13</v>
      </c>
      <c r="F71" s="12">
        <v>1.1200000000000001</v>
      </c>
      <c r="G71" s="12">
        <v>0.97</v>
      </c>
      <c r="H71" s="12">
        <v>0.66</v>
      </c>
      <c r="I71" s="120">
        <v>3302898.92</v>
      </c>
      <c r="J71" s="120">
        <v>3139208.34</v>
      </c>
      <c r="K71" s="10">
        <v>3</v>
      </c>
      <c r="L71" s="10">
        <v>0</v>
      </c>
      <c r="M71" s="10">
        <v>0</v>
      </c>
      <c r="N71" s="10">
        <v>3</v>
      </c>
      <c r="O71" s="120">
        <v>1607661.12</v>
      </c>
      <c r="P71" s="121">
        <v>-9108940.9100000001</v>
      </c>
    </row>
    <row r="72" spans="1:16">
      <c r="A72" s="10">
        <v>8</v>
      </c>
      <c r="B72" s="11" t="s">
        <v>88</v>
      </c>
      <c r="C72" s="10" t="s">
        <v>206</v>
      </c>
      <c r="D72" s="11" t="s">
        <v>91</v>
      </c>
      <c r="E72" s="11" t="s">
        <v>13</v>
      </c>
      <c r="F72" s="12">
        <v>1.03</v>
      </c>
      <c r="G72" s="12">
        <v>0.82</v>
      </c>
      <c r="H72" s="12">
        <v>0.46</v>
      </c>
      <c r="I72" s="120">
        <v>633684.73</v>
      </c>
      <c r="J72" s="120">
        <v>5292081.63</v>
      </c>
      <c r="K72" s="10">
        <v>3</v>
      </c>
      <c r="L72" s="10">
        <v>0</v>
      </c>
      <c r="M72" s="10">
        <v>0</v>
      </c>
      <c r="N72" s="10">
        <v>3</v>
      </c>
      <c r="O72" s="120">
        <v>4067332.33</v>
      </c>
      <c r="P72" s="121">
        <v>-12560316.609999999</v>
      </c>
    </row>
    <row r="73" spans="1:16">
      <c r="A73" s="10">
        <v>8</v>
      </c>
      <c r="B73" s="11" t="s">
        <v>88</v>
      </c>
      <c r="C73" s="10" t="s">
        <v>207</v>
      </c>
      <c r="D73" s="11" t="s">
        <v>92</v>
      </c>
      <c r="E73" s="11" t="s">
        <v>13</v>
      </c>
      <c r="F73" s="12">
        <v>0.86</v>
      </c>
      <c r="G73" s="12">
        <v>0.71</v>
      </c>
      <c r="H73" s="12">
        <v>0.24</v>
      </c>
      <c r="I73" s="121">
        <v>-19674894.690000001</v>
      </c>
      <c r="J73" s="120">
        <v>97787661.480000004</v>
      </c>
      <c r="K73" s="10">
        <v>3</v>
      </c>
      <c r="L73" s="10">
        <v>1</v>
      </c>
      <c r="M73" s="10">
        <v>0</v>
      </c>
      <c r="N73" s="10">
        <v>4</v>
      </c>
      <c r="O73" s="120">
        <v>20459239.73</v>
      </c>
      <c r="P73" s="121">
        <v>-107794021.09</v>
      </c>
    </row>
    <row r="74" spans="1:16">
      <c r="A74" s="10">
        <v>8</v>
      </c>
      <c r="B74" s="11" t="s">
        <v>88</v>
      </c>
      <c r="C74" s="10" t="s">
        <v>208</v>
      </c>
      <c r="D74" s="11" t="s">
        <v>93</v>
      </c>
      <c r="E74" s="11" t="s">
        <v>13</v>
      </c>
      <c r="F74" s="12">
        <v>0.73</v>
      </c>
      <c r="G74" s="12">
        <v>0.51</v>
      </c>
      <c r="H74" s="12">
        <v>0.33</v>
      </c>
      <c r="I74" s="121">
        <v>-2122087.14</v>
      </c>
      <c r="J74" s="120">
        <v>8094038.6699999999</v>
      </c>
      <c r="K74" s="10">
        <v>3</v>
      </c>
      <c r="L74" s="10">
        <v>1</v>
      </c>
      <c r="M74" s="10">
        <v>1</v>
      </c>
      <c r="N74" s="10">
        <v>5</v>
      </c>
      <c r="O74" s="120">
        <v>4510448.71</v>
      </c>
      <c r="P74" s="121">
        <v>-5205245.16</v>
      </c>
    </row>
    <row r="75" spans="1:16">
      <c r="A75" s="10">
        <v>8</v>
      </c>
      <c r="B75" s="11" t="s">
        <v>88</v>
      </c>
      <c r="C75" s="10" t="s">
        <v>209</v>
      </c>
      <c r="D75" s="11" t="s">
        <v>94</v>
      </c>
      <c r="E75" s="11" t="s">
        <v>13</v>
      </c>
      <c r="F75" s="12">
        <v>1.73</v>
      </c>
      <c r="G75" s="12">
        <v>1.56</v>
      </c>
      <c r="H75" s="12">
        <v>1.1499999999999999</v>
      </c>
      <c r="I75" s="120">
        <v>12879779.98</v>
      </c>
      <c r="J75" s="120">
        <v>4093663.77</v>
      </c>
      <c r="K75" s="10">
        <v>0</v>
      </c>
      <c r="L75" s="10">
        <v>0</v>
      </c>
      <c r="M75" s="10">
        <v>0</v>
      </c>
      <c r="N75" s="10">
        <v>0</v>
      </c>
      <c r="O75" s="120">
        <v>3854737.44</v>
      </c>
      <c r="P75" s="120">
        <v>2678845.54</v>
      </c>
    </row>
    <row r="76" spans="1:16">
      <c r="A76" s="10">
        <v>8</v>
      </c>
      <c r="B76" s="11" t="s">
        <v>88</v>
      </c>
      <c r="C76" s="10" t="s">
        <v>210</v>
      </c>
      <c r="D76" s="11" t="s">
        <v>95</v>
      </c>
      <c r="E76" s="11" t="s">
        <v>13</v>
      </c>
      <c r="F76" s="12">
        <v>0.86</v>
      </c>
      <c r="G76" s="12">
        <v>0.76</v>
      </c>
      <c r="H76" s="12">
        <v>0.43</v>
      </c>
      <c r="I76" s="121">
        <v>-9641986.5299999993</v>
      </c>
      <c r="J76" s="120">
        <v>15561606.02</v>
      </c>
      <c r="K76" s="10">
        <v>3</v>
      </c>
      <c r="L76" s="10">
        <v>1</v>
      </c>
      <c r="M76" s="10">
        <v>2</v>
      </c>
      <c r="N76" s="10">
        <v>6</v>
      </c>
      <c r="O76" s="120">
        <v>12510495.08</v>
      </c>
      <c r="P76" s="121">
        <v>-40723574.119999997</v>
      </c>
    </row>
    <row r="77" spans="1:16">
      <c r="A77" s="10">
        <v>8</v>
      </c>
      <c r="B77" s="11" t="s">
        <v>88</v>
      </c>
      <c r="C77" s="10" t="s">
        <v>211</v>
      </c>
      <c r="D77" s="11" t="s">
        <v>96</v>
      </c>
      <c r="E77" s="11" t="s">
        <v>13</v>
      </c>
      <c r="F77" s="12">
        <v>1.27</v>
      </c>
      <c r="G77" s="12">
        <v>1.01</v>
      </c>
      <c r="H77" s="12">
        <v>0.56999999999999995</v>
      </c>
      <c r="I77" s="120">
        <v>3485877.76</v>
      </c>
      <c r="J77" s="121">
        <v>-2627926.36</v>
      </c>
      <c r="K77" s="10">
        <v>2</v>
      </c>
      <c r="L77" s="10">
        <v>1</v>
      </c>
      <c r="M77" s="10">
        <v>0</v>
      </c>
      <c r="N77" s="10">
        <v>3</v>
      </c>
      <c r="O77" s="120">
        <v>479153.48</v>
      </c>
      <c r="P77" s="121">
        <v>-5471402.4800000004</v>
      </c>
    </row>
    <row r="78" spans="1:16">
      <c r="A78" s="10">
        <v>8</v>
      </c>
      <c r="B78" s="11" t="s">
        <v>88</v>
      </c>
      <c r="C78" s="10" t="s">
        <v>212</v>
      </c>
      <c r="D78" s="11" t="s">
        <v>97</v>
      </c>
      <c r="E78" s="11" t="s">
        <v>13</v>
      </c>
      <c r="F78" s="12">
        <v>1.08</v>
      </c>
      <c r="G78" s="12">
        <v>0.96</v>
      </c>
      <c r="H78" s="12">
        <v>0.75</v>
      </c>
      <c r="I78" s="120">
        <v>1475098.69</v>
      </c>
      <c r="J78" s="120">
        <v>6367868.6299999999</v>
      </c>
      <c r="K78" s="10">
        <v>3</v>
      </c>
      <c r="L78" s="10">
        <v>0</v>
      </c>
      <c r="M78" s="10">
        <v>0</v>
      </c>
      <c r="N78" s="10">
        <v>3</v>
      </c>
      <c r="O78" s="120">
        <v>8155022.1799999997</v>
      </c>
      <c r="P78" s="121">
        <v>-4660143.37</v>
      </c>
    </row>
    <row r="79" spans="1:16">
      <c r="A79" s="10">
        <v>8</v>
      </c>
      <c r="B79" s="11" t="s">
        <v>88</v>
      </c>
      <c r="C79" s="10" t="s">
        <v>213</v>
      </c>
      <c r="D79" s="11" t="s">
        <v>98</v>
      </c>
      <c r="E79" s="11" t="s">
        <v>13</v>
      </c>
      <c r="F79" s="12">
        <v>1.81</v>
      </c>
      <c r="G79" s="12">
        <v>1.61</v>
      </c>
      <c r="H79" s="12">
        <v>1.25</v>
      </c>
      <c r="I79" s="120">
        <v>12408426.369999999</v>
      </c>
      <c r="J79" s="120">
        <v>10427071.93</v>
      </c>
      <c r="K79" s="10">
        <v>0</v>
      </c>
      <c r="L79" s="10">
        <v>0</v>
      </c>
      <c r="M79" s="10">
        <v>0</v>
      </c>
      <c r="N79" s="10">
        <v>0</v>
      </c>
      <c r="O79" s="120">
        <v>9440861.3200000003</v>
      </c>
      <c r="P79" s="120">
        <v>3772028.6</v>
      </c>
    </row>
    <row r="80" spans="1:16">
      <c r="A80" s="10">
        <v>8</v>
      </c>
      <c r="B80" s="11" t="s">
        <v>88</v>
      </c>
      <c r="C80" s="10" t="s">
        <v>214</v>
      </c>
      <c r="D80" s="11" t="s">
        <v>99</v>
      </c>
      <c r="E80" s="11" t="s">
        <v>13</v>
      </c>
      <c r="F80" s="12">
        <v>1.0900000000000001</v>
      </c>
      <c r="G80" s="12">
        <v>0.79</v>
      </c>
      <c r="H80" s="12">
        <v>0.47</v>
      </c>
      <c r="I80" s="120">
        <v>2616094.11</v>
      </c>
      <c r="J80" s="120">
        <v>6247426.0899999999</v>
      </c>
      <c r="K80" s="10">
        <v>3</v>
      </c>
      <c r="L80" s="10">
        <v>0</v>
      </c>
      <c r="M80" s="10">
        <v>0</v>
      </c>
      <c r="N80" s="10">
        <v>3</v>
      </c>
      <c r="O80" s="120">
        <v>7221266.79</v>
      </c>
      <c r="P80" s="121">
        <v>-14818439.449999999</v>
      </c>
    </row>
    <row r="81" spans="1:16">
      <c r="A81" s="10">
        <v>8</v>
      </c>
      <c r="B81" s="11" t="s">
        <v>88</v>
      </c>
      <c r="C81" s="10" t="s">
        <v>215</v>
      </c>
      <c r="D81" s="11" t="s">
        <v>100</v>
      </c>
      <c r="E81" s="11" t="s">
        <v>13</v>
      </c>
      <c r="F81" s="12">
        <v>1.32</v>
      </c>
      <c r="G81" s="12">
        <v>1.1499999999999999</v>
      </c>
      <c r="H81" s="12">
        <v>0.72</v>
      </c>
      <c r="I81" s="120">
        <v>16897756.399999999</v>
      </c>
      <c r="J81" s="120">
        <v>31394557.960000001</v>
      </c>
      <c r="K81" s="10">
        <v>2</v>
      </c>
      <c r="L81" s="10">
        <v>0</v>
      </c>
      <c r="M81" s="10">
        <v>0</v>
      </c>
      <c r="N81" s="10">
        <v>2</v>
      </c>
      <c r="O81" s="121">
        <v>-8165837.9100000001</v>
      </c>
      <c r="P81" s="121">
        <v>-14575297.16</v>
      </c>
    </row>
    <row r="82" spans="1:16">
      <c r="A82" s="10">
        <v>8</v>
      </c>
      <c r="B82" s="11" t="s">
        <v>88</v>
      </c>
      <c r="C82" s="10" t="s">
        <v>216</v>
      </c>
      <c r="D82" s="11" t="s">
        <v>101</v>
      </c>
      <c r="E82" s="11" t="s">
        <v>13</v>
      </c>
      <c r="F82" s="12">
        <v>1.94</v>
      </c>
      <c r="G82" s="12">
        <v>1.68</v>
      </c>
      <c r="H82" s="12">
        <v>1.23</v>
      </c>
      <c r="I82" s="120">
        <v>20512337.449999999</v>
      </c>
      <c r="J82" s="121">
        <v>-3567666.39</v>
      </c>
      <c r="K82" s="10">
        <v>0</v>
      </c>
      <c r="L82" s="10">
        <v>1</v>
      </c>
      <c r="M82" s="10">
        <v>0</v>
      </c>
      <c r="N82" s="10">
        <v>1</v>
      </c>
      <c r="O82" s="120">
        <v>622002.28</v>
      </c>
      <c r="P82" s="120">
        <v>5040838.37</v>
      </c>
    </row>
    <row r="83" spans="1:16">
      <c r="A83" s="10">
        <v>8</v>
      </c>
      <c r="B83" s="11" t="s">
        <v>88</v>
      </c>
      <c r="C83" s="10" t="s">
        <v>217</v>
      </c>
      <c r="D83" s="11" t="s">
        <v>102</v>
      </c>
      <c r="E83" s="11" t="s">
        <v>13</v>
      </c>
      <c r="F83" s="12">
        <v>2.41</v>
      </c>
      <c r="G83" s="12">
        <v>2.11</v>
      </c>
      <c r="H83" s="12">
        <v>1.47</v>
      </c>
      <c r="I83" s="120">
        <v>38986844.609999999</v>
      </c>
      <c r="J83" s="120">
        <v>46142939.920000002</v>
      </c>
      <c r="K83" s="10">
        <v>0</v>
      </c>
      <c r="L83" s="10">
        <v>0</v>
      </c>
      <c r="M83" s="10">
        <v>0</v>
      </c>
      <c r="N83" s="10">
        <v>0</v>
      </c>
      <c r="O83" s="120">
        <v>51550996.369999997</v>
      </c>
      <c r="P83" s="120">
        <v>13043007.380000001</v>
      </c>
    </row>
    <row r="84" spans="1:16">
      <c r="A84" s="10">
        <v>8</v>
      </c>
      <c r="B84" s="11" t="s">
        <v>88</v>
      </c>
      <c r="C84" s="10" t="s">
        <v>218</v>
      </c>
      <c r="D84" s="11" t="s">
        <v>103</v>
      </c>
      <c r="E84" s="11" t="s">
        <v>13</v>
      </c>
      <c r="F84" s="12">
        <v>1.59</v>
      </c>
      <c r="G84" s="12">
        <v>1.42</v>
      </c>
      <c r="H84" s="12">
        <v>1.23</v>
      </c>
      <c r="I84" s="120">
        <v>8734947.3800000008</v>
      </c>
      <c r="J84" s="121">
        <v>-5135447.63</v>
      </c>
      <c r="K84" s="10">
        <v>0</v>
      </c>
      <c r="L84" s="10">
        <v>1</v>
      </c>
      <c r="M84" s="10">
        <v>0</v>
      </c>
      <c r="N84" s="10">
        <v>1</v>
      </c>
      <c r="O84" s="121">
        <v>-2629016.61</v>
      </c>
      <c r="P84" s="120">
        <v>3387355.7</v>
      </c>
    </row>
    <row r="85" spans="1:16">
      <c r="A85" s="10">
        <v>8</v>
      </c>
      <c r="B85" s="11" t="s">
        <v>88</v>
      </c>
      <c r="C85" s="10" t="s">
        <v>219</v>
      </c>
      <c r="D85" s="11" t="s">
        <v>104</v>
      </c>
      <c r="E85" s="11" t="s">
        <v>13</v>
      </c>
      <c r="F85" s="12">
        <v>1.5</v>
      </c>
      <c r="G85" s="12">
        <v>1.35</v>
      </c>
      <c r="H85" s="12">
        <v>1.1299999999999999</v>
      </c>
      <c r="I85" s="120">
        <v>8987733.3000000007</v>
      </c>
      <c r="J85" s="120">
        <v>4126212.66</v>
      </c>
      <c r="K85" s="10">
        <v>0</v>
      </c>
      <c r="L85" s="10">
        <v>0</v>
      </c>
      <c r="M85" s="10">
        <v>0</v>
      </c>
      <c r="N85" s="10">
        <v>0</v>
      </c>
      <c r="O85" s="120">
        <v>2875831.14</v>
      </c>
      <c r="P85" s="120">
        <v>2322454.2799999998</v>
      </c>
    </row>
    <row r="86" spans="1:16">
      <c r="A86" s="10">
        <v>8</v>
      </c>
      <c r="B86" s="11" t="s">
        <v>88</v>
      </c>
      <c r="C86" s="10" t="s">
        <v>220</v>
      </c>
      <c r="D86" s="11" t="s">
        <v>105</v>
      </c>
      <c r="E86" s="11" t="s">
        <v>13</v>
      </c>
      <c r="F86" s="12">
        <v>1.04</v>
      </c>
      <c r="G86" s="12">
        <v>0.87</v>
      </c>
      <c r="H86" s="12">
        <v>0.59</v>
      </c>
      <c r="I86" s="120">
        <v>698465.52</v>
      </c>
      <c r="J86" s="120">
        <v>1646148.97</v>
      </c>
      <c r="K86" s="10">
        <v>3</v>
      </c>
      <c r="L86" s="10">
        <v>0</v>
      </c>
      <c r="M86" s="10">
        <v>0</v>
      </c>
      <c r="N86" s="10">
        <v>3</v>
      </c>
      <c r="O86" s="120">
        <v>2428294.89</v>
      </c>
      <c r="P86" s="121">
        <v>-7193386.6200000001</v>
      </c>
    </row>
    <row r="87" spans="1:16">
      <c r="A87" s="10">
        <v>8</v>
      </c>
      <c r="B87" s="11" t="s">
        <v>88</v>
      </c>
      <c r="C87" s="10" t="s">
        <v>221</v>
      </c>
      <c r="D87" s="11" t="s">
        <v>106</v>
      </c>
      <c r="E87" s="11" t="s">
        <v>13</v>
      </c>
      <c r="F87" s="12">
        <v>1.57</v>
      </c>
      <c r="G87" s="12">
        <v>1.3</v>
      </c>
      <c r="H87" s="12">
        <v>0.86</v>
      </c>
      <c r="I87" s="120">
        <v>5461113.3399999999</v>
      </c>
      <c r="J87" s="121">
        <v>-1794474.2</v>
      </c>
      <c r="K87" s="10">
        <v>0</v>
      </c>
      <c r="L87" s="10">
        <v>1</v>
      </c>
      <c r="M87" s="10">
        <v>0</v>
      </c>
      <c r="N87" s="10">
        <v>1</v>
      </c>
      <c r="O87" s="120">
        <v>608570.02</v>
      </c>
      <c r="P87" s="121">
        <v>-1382528.75</v>
      </c>
    </row>
    <row r="88" spans="1:16">
      <c r="A88" s="10">
        <v>8</v>
      </c>
      <c r="B88" s="11" t="s">
        <v>88</v>
      </c>
      <c r="C88" s="10" t="s">
        <v>222</v>
      </c>
      <c r="D88" s="11" t="s">
        <v>107</v>
      </c>
      <c r="E88" s="11" t="s">
        <v>13</v>
      </c>
      <c r="F88" s="12">
        <v>1.03</v>
      </c>
      <c r="G88" s="12">
        <v>0.77</v>
      </c>
      <c r="H88" s="12">
        <v>0.43</v>
      </c>
      <c r="I88" s="120">
        <v>1571949.69</v>
      </c>
      <c r="J88" s="121">
        <v>-2786305.18</v>
      </c>
      <c r="K88" s="10">
        <v>3</v>
      </c>
      <c r="L88" s="10">
        <v>1</v>
      </c>
      <c r="M88" s="10">
        <v>0</v>
      </c>
      <c r="N88" s="10">
        <v>4</v>
      </c>
      <c r="O88" s="120">
        <v>12438239.279999999</v>
      </c>
      <c r="P88" s="121">
        <v>-30121308.27</v>
      </c>
    </row>
    <row r="89" spans="1:16">
      <c r="A89" s="10">
        <v>8</v>
      </c>
      <c r="B89" s="11" t="s">
        <v>88</v>
      </c>
      <c r="C89" s="10" t="s">
        <v>223</v>
      </c>
      <c r="D89" s="11" t="s">
        <v>108</v>
      </c>
      <c r="E89" s="11" t="s">
        <v>13</v>
      </c>
      <c r="F89" s="12">
        <v>1.1200000000000001</v>
      </c>
      <c r="G89" s="12">
        <v>0.87</v>
      </c>
      <c r="H89" s="12">
        <v>0.44</v>
      </c>
      <c r="I89" s="120">
        <v>1176203.8600000001</v>
      </c>
      <c r="J89" s="120">
        <v>3762368.67</v>
      </c>
      <c r="K89" s="10">
        <v>3</v>
      </c>
      <c r="L89" s="10">
        <v>0</v>
      </c>
      <c r="M89" s="10">
        <v>0</v>
      </c>
      <c r="N89" s="10">
        <v>3</v>
      </c>
      <c r="O89" s="120">
        <v>2296963.35</v>
      </c>
      <c r="P89" s="121">
        <v>-5317839.7699999996</v>
      </c>
    </row>
    <row r="90" spans="1:16">
      <c r="A90" s="10">
        <v>8</v>
      </c>
      <c r="B90" s="11" t="s">
        <v>88</v>
      </c>
      <c r="C90" s="10" t="s">
        <v>224</v>
      </c>
      <c r="D90" s="11" t="s">
        <v>109</v>
      </c>
      <c r="E90" s="11" t="s">
        <v>13</v>
      </c>
      <c r="F90" s="12">
        <v>1.85</v>
      </c>
      <c r="G90" s="12">
        <v>1.61</v>
      </c>
      <c r="H90" s="12">
        <v>1.41</v>
      </c>
      <c r="I90" s="120">
        <v>8052581.5899999999</v>
      </c>
      <c r="J90" s="121">
        <v>-575324.46</v>
      </c>
      <c r="K90" s="10">
        <v>0</v>
      </c>
      <c r="L90" s="10">
        <v>1</v>
      </c>
      <c r="M90" s="10">
        <v>0</v>
      </c>
      <c r="N90" s="10">
        <v>1</v>
      </c>
      <c r="O90" s="120">
        <v>4588646.34</v>
      </c>
      <c r="P90" s="120">
        <v>3905074.39</v>
      </c>
    </row>
  </sheetData>
  <autoFilter ref="A2:P90" xr:uid="{00000000-0009-0000-0000-000000000000}"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A6A30-A105-4D82-8F49-1A9CDA835757}">
  <sheetPr>
    <tabColor rgb="FF92D050"/>
  </sheetPr>
  <dimension ref="A2:H16"/>
  <sheetViews>
    <sheetView workbookViewId="0">
      <selection sqref="A1:A1048576"/>
    </sheetView>
  </sheetViews>
  <sheetFormatPr defaultRowHeight="14.5"/>
  <cols>
    <col min="2" max="2" width="10.7265625" bestFit="1" customWidth="1"/>
    <col min="3" max="3" width="30.6328125" bestFit="1" customWidth="1"/>
    <col min="4" max="4" width="7.36328125" bestFit="1" customWidth="1"/>
    <col min="5" max="6" width="5.08984375" bestFit="1" customWidth="1"/>
    <col min="7" max="7" width="5.7265625" bestFit="1" customWidth="1"/>
    <col min="8" max="8" width="18.08984375" bestFit="1" customWidth="1"/>
  </cols>
  <sheetData>
    <row r="2" spans="1:8" ht="43.5">
      <c r="A2" s="72" t="s">
        <v>232</v>
      </c>
      <c r="B2" s="72" t="s">
        <v>133</v>
      </c>
      <c r="C2" s="72" t="s">
        <v>0</v>
      </c>
      <c r="D2" s="72" t="s">
        <v>1</v>
      </c>
      <c r="E2" s="74" t="s">
        <v>111</v>
      </c>
      <c r="F2" s="74" t="s">
        <v>231</v>
      </c>
      <c r="G2" s="86" t="s">
        <v>227</v>
      </c>
      <c r="H2" s="76" t="s">
        <v>113</v>
      </c>
    </row>
    <row r="3" spans="1:8" ht="24">
      <c r="A3" s="77">
        <v>1</v>
      </c>
      <c r="B3" s="78" t="s">
        <v>15</v>
      </c>
      <c r="C3" s="78" t="s">
        <v>20</v>
      </c>
      <c r="D3" s="77" t="s">
        <v>13</v>
      </c>
      <c r="E3" s="77">
        <v>7</v>
      </c>
      <c r="F3" s="77">
        <v>2</v>
      </c>
      <c r="G3" s="92">
        <v>4</v>
      </c>
      <c r="H3" s="85" t="s">
        <v>114</v>
      </c>
    </row>
    <row r="4" spans="1:8" ht="24">
      <c r="A4" s="77">
        <v>2</v>
      </c>
      <c r="B4" s="78" t="s">
        <v>15</v>
      </c>
      <c r="C4" s="78" t="s">
        <v>25</v>
      </c>
      <c r="D4" s="77" t="s">
        <v>13</v>
      </c>
      <c r="E4" s="77">
        <v>7</v>
      </c>
      <c r="F4" s="77">
        <v>2</v>
      </c>
      <c r="G4" s="92">
        <v>4</v>
      </c>
      <c r="H4" s="85" t="s">
        <v>114</v>
      </c>
    </row>
    <row r="5" spans="1:8" ht="24">
      <c r="A5" s="77">
        <v>3</v>
      </c>
      <c r="B5" s="78" t="s">
        <v>30</v>
      </c>
      <c r="C5" s="78" t="s">
        <v>34</v>
      </c>
      <c r="D5" s="77" t="s">
        <v>13</v>
      </c>
      <c r="E5" s="77">
        <v>4</v>
      </c>
      <c r="F5" s="77">
        <v>0</v>
      </c>
      <c r="G5" s="92">
        <v>4</v>
      </c>
      <c r="H5" s="85" t="s">
        <v>114</v>
      </c>
    </row>
    <row r="6" spans="1:8" ht="24">
      <c r="A6" s="77">
        <v>4</v>
      </c>
      <c r="B6" s="78" t="s">
        <v>52</v>
      </c>
      <c r="C6" s="78" t="s">
        <v>59</v>
      </c>
      <c r="D6" s="77" t="s">
        <v>13</v>
      </c>
      <c r="E6" s="83">
        <v>4</v>
      </c>
      <c r="F6" s="77">
        <v>0</v>
      </c>
      <c r="G6" s="92">
        <v>4</v>
      </c>
      <c r="H6" s="85" t="s">
        <v>114</v>
      </c>
    </row>
    <row r="7" spans="1:8" ht="24">
      <c r="A7" s="77">
        <v>5</v>
      </c>
      <c r="B7" s="78" t="s">
        <v>52</v>
      </c>
      <c r="C7" s="78" t="s">
        <v>60</v>
      </c>
      <c r="D7" s="77" t="s">
        <v>13</v>
      </c>
      <c r="E7" s="83">
        <v>4</v>
      </c>
      <c r="F7" s="77">
        <v>2</v>
      </c>
      <c r="G7" s="92">
        <v>4</v>
      </c>
      <c r="H7" s="85" t="s">
        <v>114</v>
      </c>
    </row>
    <row r="8" spans="1:8" ht="24">
      <c r="A8" s="77">
        <v>6</v>
      </c>
      <c r="B8" s="78" t="s">
        <v>71</v>
      </c>
      <c r="C8" s="78" t="s">
        <v>74</v>
      </c>
      <c r="D8" s="77" t="s">
        <v>13</v>
      </c>
      <c r="E8" s="83">
        <v>7</v>
      </c>
      <c r="F8" s="77">
        <v>3</v>
      </c>
      <c r="G8" s="92">
        <v>4</v>
      </c>
      <c r="H8" s="85" t="s">
        <v>114</v>
      </c>
    </row>
    <row r="9" spans="1:8" ht="24">
      <c r="A9" s="77">
        <v>7</v>
      </c>
      <c r="B9" s="78" t="s">
        <v>71</v>
      </c>
      <c r="C9" s="78" t="s">
        <v>77</v>
      </c>
      <c r="D9" s="77" t="s">
        <v>13</v>
      </c>
      <c r="E9" s="83">
        <v>5</v>
      </c>
      <c r="F9" s="77">
        <v>1</v>
      </c>
      <c r="G9" s="92">
        <v>4</v>
      </c>
      <c r="H9" s="85" t="s">
        <v>114</v>
      </c>
    </row>
    <row r="10" spans="1:8" ht="24">
      <c r="A10" s="77">
        <v>8</v>
      </c>
      <c r="B10" s="78" t="s">
        <v>71</v>
      </c>
      <c r="C10" s="78" t="s">
        <v>78</v>
      </c>
      <c r="D10" s="77" t="s">
        <v>13</v>
      </c>
      <c r="E10" s="83">
        <v>7</v>
      </c>
      <c r="F10" s="77">
        <v>3</v>
      </c>
      <c r="G10" s="92">
        <v>4</v>
      </c>
      <c r="H10" s="85" t="s">
        <v>114</v>
      </c>
    </row>
    <row r="11" spans="1:8" ht="24">
      <c r="A11" s="77">
        <v>9</v>
      </c>
      <c r="B11" s="78" t="s">
        <v>81</v>
      </c>
      <c r="C11" s="78" t="s">
        <v>82</v>
      </c>
      <c r="D11" s="77" t="s">
        <v>14</v>
      </c>
      <c r="E11" s="83">
        <v>4</v>
      </c>
      <c r="F11" s="77">
        <v>3</v>
      </c>
      <c r="G11" s="92">
        <v>4</v>
      </c>
      <c r="H11" s="85" t="s">
        <v>114</v>
      </c>
    </row>
    <row r="12" spans="1:8" ht="24">
      <c r="A12" s="77">
        <v>10</v>
      </c>
      <c r="B12" s="78" t="s">
        <v>81</v>
      </c>
      <c r="C12" s="78" t="s">
        <v>83</v>
      </c>
      <c r="D12" s="77" t="s">
        <v>13</v>
      </c>
      <c r="E12" s="83">
        <v>4</v>
      </c>
      <c r="F12" s="77">
        <v>3</v>
      </c>
      <c r="G12" s="92">
        <v>4</v>
      </c>
      <c r="H12" s="85" t="s">
        <v>114</v>
      </c>
    </row>
    <row r="13" spans="1:8" ht="24">
      <c r="A13" s="77">
        <v>11</v>
      </c>
      <c r="B13" s="78" t="s">
        <v>81</v>
      </c>
      <c r="C13" s="78" t="s">
        <v>86</v>
      </c>
      <c r="D13" s="77" t="s">
        <v>13</v>
      </c>
      <c r="E13" s="83">
        <v>4</v>
      </c>
      <c r="F13" s="77">
        <v>3</v>
      </c>
      <c r="G13" s="92">
        <v>4</v>
      </c>
      <c r="H13" s="85" t="s">
        <v>114</v>
      </c>
    </row>
    <row r="14" spans="1:8" ht="24">
      <c r="A14" s="77">
        <v>12</v>
      </c>
      <c r="B14" s="78" t="s">
        <v>81</v>
      </c>
      <c r="C14" s="78" t="s">
        <v>87</v>
      </c>
      <c r="D14" s="77" t="s">
        <v>13</v>
      </c>
      <c r="E14" s="83">
        <v>4</v>
      </c>
      <c r="F14" s="77">
        <v>3</v>
      </c>
      <c r="G14" s="92">
        <v>4</v>
      </c>
      <c r="H14" s="85" t="s">
        <v>114</v>
      </c>
    </row>
    <row r="15" spans="1:8" ht="24">
      <c r="A15" s="77">
        <v>13</v>
      </c>
      <c r="B15" s="78" t="s">
        <v>88</v>
      </c>
      <c r="C15" s="78" t="s">
        <v>91</v>
      </c>
      <c r="D15" s="77" t="s">
        <v>13</v>
      </c>
      <c r="E15" s="83">
        <v>6</v>
      </c>
      <c r="F15" s="77">
        <v>3</v>
      </c>
      <c r="G15" s="92">
        <v>4</v>
      </c>
      <c r="H15" s="85" t="s">
        <v>114</v>
      </c>
    </row>
    <row r="16" spans="1:8" ht="24">
      <c r="A16" s="77">
        <v>14</v>
      </c>
      <c r="B16" s="78" t="s">
        <v>88</v>
      </c>
      <c r="C16" s="78" t="s">
        <v>105</v>
      </c>
      <c r="D16" s="77" t="s">
        <v>13</v>
      </c>
      <c r="E16" s="83">
        <v>5</v>
      </c>
      <c r="F16" s="77">
        <v>3</v>
      </c>
      <c r="G16" s="92">
        <v>4</v>
      </c>
      <c r="H16" s="85" t="s">
        <v>114</v>
      </c>
    </row>
  </sheetData>
  <conditionalFormatting sqref="H2">
    <cfRule type="containsText" dxfId="83" priority="19" operator="containsText" text="Kกลุ่มเสี่ยง 4-6 ">
      <formula>NOT(ISERROR(SEARCH("Kกลุ่มเสี่ยง 4-6 ",H2)))</formula>
    </cfRule>
    <cfRule type="containsText" dxfId="82" priority="20" operator="containsText" text="K7 เรื้อรัง ">
      <formula>NOT(ISERROR(SEARCH("K7 เรื้อรัง ",H2)))</formula>
    </cfRule>
    <cfRule type="containsText" dxfId="81" priority="21" operator="containsText" text="Lแย่ลง">
      <formula>NOT(ISERROR(SEARCH("Lแย่ลง",H2)))</formula>
    </cfRule>
    <cfRule type="containsText" dxfId="80" priority="22" operator="containsText" text="J ปกติ">
      <formula>NOT(ISERROR(SEARCH("J ปกติ",H2)))</formula>
    </cfRule>
    <cfRule type="containsText" dxfId="79" priority="23" operator="containsText" text="J ดีขึ้น ">
      <formula>NOT(ISERROR(SEARCH("J ดีขึ้น ",H2)))</formula>
    </cfRule>
    <cfRule type="containsText" dxfId="78" priority="24" operator="containsText" text="J ผลงานเยี่ยม ">
      <formula>NOT(ISERROR(SEARCH("J ผลงานเยี่ยม ",H2)))</formula>
    </cfRule>
  </conditionalFormatting>
  <conditionalFormatting sqref="H3:H4">
    <cfRule type="containsText" dxfId="77" priority="13" operator="containsText" text="Kกลุ่มเสี่ยง 4-6 ">
      <formula>NOT(ISERROR(SEARCH("Kกลุ่มเสี่ยง 4-6 ",H3)))</formula>
    </cfRule>
    <cfRule type="containsText" dxfId="76" priority="14" operator="containsText" text="K7 เรื้อรัง ">
      <formula>NOT(ISERROR(SEARCH("K7 เรื้อรัง ",H3)))</formula>
    </cfRule>
    <cfRule type="containsText" dxfId="75" priority="15" operator="containsText" text="Lแย่ลง">
      <formula>NOT(ISERROR(SEARCH("Lแย่ลง",H3)))</formula>
    </cfRule>
    <cfRule type="containsText" dxfId="74" priority="16" operator="containsText" text="J ปกติ">
      <formula>NOT(ISERROR(SEARCH("J ปกติ",H3)))</formula>
    </cfRule>
    <cfRule type="containsText" dxfId="73" priority="17" operator="containsText" text="J ดีขึ้น ">
      <formula>NOT(ISERROR(SEARCH("J ดีขึ้น ",H3)))</formula>
    </cfRule>
    <cfRule type="containsText" dxfId="72" priority="18" operator="containsText" text="J ผลงานเยี่ยม ">
      <formula>NOT(ISERROR(SEARCH("J ผลงานเยี่ยม ",H3)))</formula>
    </cfRule>
  </conditionalFormatting>
  <conditionalFormatting sqref="H5">
    <cfRule type="containsText" dxfId="71" priority="7" operator="containsText" text="Kกลุ่มเสี่ยง 4-6 ">
      <formula>NOT(ISERROR(SEARCH("Kกลุ่มเสี่ยง 4-6 ",H5)))</formula>
    </cfRule>
    <cfRule type="containsText" dxfId="70" priority="8" operator="containsText" text="K7 เรื้อรัง ">
      <formula>NOT(ISERROR(SEARCH("K7 เรื้อรัง ",H5)))</formula>
    </cfRule>
    <cfRule type="containsText" dxfId="69" priority="9" operator="containsText" text="Lแย่ลง">
      <formula>NOT(ISERROR(SEARCH("Lแย่ลง",H5)))</formula>
    </cfRule>
    <cfRule type="containsText" dxfId="68" priority="10" operator="containsText" text="J ปกติ">
      <formula>NOT(ISERROR(SEARCH("J ปกติ",H5)))</formula>
    </cfRule>
    <cfRule type="containsText" dxfId="67" priority="11" operator="containsText" text="J ดีขึ้น ">
      <formula>NOT(ISERROR(SEARCH("J ดีขึ้น ",H5)))</formula>
    </cfRule>
    <cfRule type="containsText" dxfId="66" priority="12" operator="containsText" text="J ผลงานเยี่ยม ">
      <formula>NOT(ISERROR(SEARCH("J ผลงานเยี่ยม ",H5)))</formula>
    </cfRule>
  </conditionalFormatting>
  <conditionalFormatting sqref="H6:H16">
    <cfRule type="containsText" dxfId="65" priority="1" operator="containsText" text="Kกลุ่มเสี่ยง 4-6 ">
      <formula>NOT(ISERROR(SEARCH("Kกลุ่มเสี่ยง 4-6 ",H6)))</formula>
    </cfRule>
    <cfRule type="containsText" dxfId="64" priority="2" operator="containsText" text="K7 เรื้อรัง ">
      <formula>NOT(ISERROR(SEARCH("K7 เรื้อรัง ",H6)))</formula>
    </cfRule>
    <cfRule type="containsText" dxfId="63" priority="3" operator="containsText" text="Lแย่ลง">
      <formula>NOT(ISERROR(SEARCH("Lแย่ลง",H6)))</formula>
    </cfRule>
    <cfRule type="containsText" dxfId="62" priority="4" operator="containsText" text="J ปกติ">
      <formula>NOT(ISERROR(SEARCH("J ปกติ",H6)))</formula>
    </cfRule>
    <cfRule type="containsText" dxfId="61" priority="5" operator="containsText" text="J ดีขึ้น ">
      <formula>NOT(ISERROR(SEARCH("J ดีขึ้น ",H6)))</formula>
    </cfRule>
    <cfRule type="containsText" dxfId="60" priority="6" operator="containsText" text="J ผลงานเยี่ยม ">
      <formula>NOT(ISERROR(SEARCH("J ผลงานเยี่ยม ",H6)))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FFB0-6179-499C-8A27-0E268D0D7A68}">
  <sheetPr>
    <tabColor rgb="FF92D050"/>
  </sheetPr>
  <dimension ref="A2:H25"/>
  <sheetViews>
    <sheetView workbookViewId="0">
      <selection sqref="A1:A1048576"/>
    </sheetView>
  </sheetViews>
  <sheetFormatPr defaultRowHeight="14.5"/>
  <cols>
    <col min="2" max="2" width="8.36328125" bestFit="1" customWidth="1"/>
    <col min="3" max="3" width="18.6328125" bestFit="1" customWidth="1"/>
    <col min="4" max="4" width="7.36328125" bestFit="1" customWidth="1"/>
    <col min="5" max="6" width="5.08984375" bestFit="1" customWidth="1"/>
    <col min="7" max="7" width="5.7265625" bestFit="1" customWidth="1"/>
    <col min="8" max="8" width="15.81640625" bestFit="1" customWidth="1"/>
  </cols>
  <sheetData>
    <row r="2" spans="1:8" ht="48">
      <c r="A2" s="72" t="s">
        <v>232</v>
      </c>
      <c r="B2" s="72" t="s">
        <v>133</v>
      </c>
      <c r="C2" s="72" t="s">
        <v>0</v>
      </c>
      <c r="D2" s="72" t="s">
        <v>1</v>
      </c>
      <c r="E2" s="74" t="s">
        <v>111</v>
      </c>
      <c r="F2" s="74" t="s">
        <v>231</v>
      </c>
      <c r="G2" s="87" t="s">
        <v>227</v>
      </c>
      <c r="H2" s="76" t="s">
        <v>113</v>
      </c>
    </row>
    <row r="3" spans="1:8" ht="24">
      <c r="A3" s="77">
        <v>1</v>
      </c>
      <c r="B3" s="78" t="s">
        <v>15</v>
      </c>
      <c r="C3" s="78" t="s">
        <v>16</v>
      </c>
      <c r="D3" s="97" t="s">
        <v>14</v>
      </c>
      <c r="E3" s="77">
        <v>3</v>
      </c>
      <c r="F3" s="77">
        <v>2</v>
      </c>
      <c r="G3" s="93">
        <v>5</v>
      </c>
      <c r="H3" s="94" t="s">
        <v>228</v>
      </c>
    </row>
    <row r="4" spans="1:8" ht="24">
      <c r="A4" s="77">
        <v>2</v>
      </c>
      <c r="B4" s="78" t="s">
        <v>15</v>
      </c>
      <c r="C4" s="78" t="s">
        <v>19</v>
      </c>
      <c r="D4" s="77" t="s">
        <v>13</v>
      </c>
      <c r="E4" s="77">
        <v>1</v>
      </c>
      <c r="F4" s="77">
        <v>2</v>
      </c>
      <c r="G4" s="93">
        <v>5</v>
      </c>
      <c r="H4" s="94" t="s">
        <v>228</v>
      </c>
    </row>
    <row r="5" spans="1:8" ht="24">
      <c r="A5" s="77">
        <v>3</v>
      </c>
      <c r="B5" s="78" t="s">
        <v>15</v>
      </c>
      <c r="C5" s="78" t="s">
        <v>24</v>
      </c>
      <c r="D5" s="77" t="s">
        <v>13</v>
      </c>
      <c r="E5" s="77">
        <v>1</v>
      </c>
      <c r="F5" s="77">
        <v>3</v>
      </c>
      <c r="G5" s="93">
        <v>5</v>
      </c>
      <c r="H5" s="94" t="s">
        <v>228</v>
      </c>
    </row>
    <row r="6" spans="1:8" ht="24">
      <c r="A6" s="77">
        <v>4</v>
      </c>
      <c r="B6" s="78" t="s">
        <v>15</v>
      </c>
      <c r="C6" s="78" t="s">
        <v>26</v>
      </c>
      <c r="D6" s="77" t="s">
        <v>13</v>
      </c>
      <c r="E6" s="77">
        <v>0</v>
      </c>
      <c r="F6" s="77">
        <v>1</v>
      </c>
      <c r="G6" s="93">
        <v>5</v>
      </c>
      <c r="H6" s="94" t="s">
        <v>228</v>
      </c>
    </row>
    <row r="7" spans="1:8" ht="24">
      <c r="A7" s="77">
        <v>5</v>
      </c>
      <c r="B7" s="78" t="s">
        <v>15</v>
      </c>
      <c r="C7" s="78" t="s">
        <v>28</v>
      </c>
      <c r="D7" s="77" t="s">
        <v>13</v>
      </c>
      <c r="E7" s="77">
        <v>0</v>
      </c>
      <c r="F7" s="77">
        <v>1</v>
      </c>
      <c r="G7" s="93">
        <v>5</v>
      </c>
      <c r="H7" s="94" t="s">
        <v>228</v>
      </c>
    </row>
    <row r="8" spans="1:8" ht="24">
      <c r="A8" s="77">
        <v>6</v>
      </c>
      <c r="B8" s="78" t="s">
        <v>15</v>
      </c>
      <c r="C8" s="78" t="s">
        <v>29</v>
      </c>
      <c r="D8" s="77" t="s">
        <v>13</v>
      </c>
      <c r="E8" s="77">
        <v>3</v>
      </c>
      <c r="F8" s="77">
        <v>2</v>
      </c>
      <c r="G8" s="93">
        <v>5</v>
      </c>
      <c r="H8" s="95" t="s">
        <v>228</v>
      </c>
    </row>
    <row r="9" spans="1:8" ht="24">
      <c r="A9" s="77">
        <v>7</v>
      </c>
      <c r="B9" s="78" t="s">
        <v>30</v>
      </c>
      <c r="C9" s="78" t="s">
        <v>31</v>
      </c>
      <c r="D9" s="77" t="s">
        <v>14</v>
      </c>
      <c r="E9" s="77">
        <v>0</v>
      </c>
      <c r="F9" s="77">
        <v>1</v>
      </c>
      <c r="G9" s="93">
        <v>5</v>
      </c>
      <c r="H9" s="94" t="s">
        <v>228</v>
      </c>
    </row>
    <row r="10" spans="1:8" ht="24">
      <c r="A10" s="77">
        <v>8</v>
      </c>
      <c r="B10" s="78" t="s">
        <v>30</v>
      </c>
      <c r="C10" s="78" t="s">
        <v>32</v>
      </c>
      <c r="D10" s="77" t="s">
        <v>13</v>
      </c>
      <c r="E10" s="77">
        <v>0</v>
      </c>
      <c r="F10" s="77">
        <v>1</v>
      </c>
      <c r="G10" s="93">
        <v>5</v>
      </c>
      <c r="H10" s="94" t="s">
        <v>228</v>
      </c>
    </row>
    <row r="11" spans="1:8" ht="24">
      <c r="A11" s="77">
        <v>9</v>
      </c>
      <c r="B11" s="78" t="s">
        <v>30</v>
      </c>
      <c r="C11" s="78" t="s">
        <v>33</v>
      </c>
      <c r="D11" s="77" t="s">
        <v>13</v>
      </c>
      <c r="E11" s="77">
        <v>0</v>
      </c>
      <c r="F11" s="77">
        <v>1</v>
      </c>
      <c r="G11" s="93">
        <v>5</v>
      </c>
      <c r="H11" s="94" t="s">
        <v>228</v>
      </c>
    </row>
    <row r="12" spans="1:8" ht="24">
      <c r="A12" s="77">
        <v>10</v>
      </c>
      <c r="B12" s="78" t="s">
        <v>30</v>
      </c>
      <c r="C12" s="78" t="s">
        <v>37</v>
      </c>
      <c r="D12" s="77" t="s">
        <v>13</v>
      </c>
      <c r="E12" s="77">
        <v>0</v>
      </c>
      <c r="F12" s="77">
        <v>1</v>
      </c>
      <c r="G12" s="93">
        <v>5</v>
      </c>
      <c r="H12" s="94" t="s">
        <v>228</v>
      </c>
    </row>
    <row r="13" spans="1:8" ht="24">
      <c r="A13" s="77">
        <v>11</v>
      </c>
      <c r="B13" s="78" t="s">
        <v>52</v>
      </c>
      <c r="C13" s="78" t="s">
        <v>53</v>
      </c>
      <c r="D13" s="77" t="s">
        <v>12</v>
      </c>
      <c r="E13" s="77">
        <v>2</v>
      </c>
      <c r="F13" s="77">
        <v>3</v>
      </c>
      <c r="G13" s="93">
        <v>5</v>
      </c>
      <c r="H13" s="95" t="s">
        <v>228</v>
      </c>
    </row>
    <row r="14" spans="1:8" ht="24">
      <c r="A14" s="77">
        <v>12</v>
      </c>
      <c r="B14" s="78" t="s">
        <v>52</v>
      </c>
      <c r="C14" s="78" t="s">
        <v>54</v>
      </c>
      <c r="D14" s="77" t="s">
        <v>13</v>
      </c>
      <c r="E14" s="77">
        <v>0</v>
      </c>
      <c r="F14" s="77">
        <v>3</v>
      </c>
      <c r="G14" s="93">
        <v>5</v>
      </c>
      <c r="H14" s="94" t="s">
        <v>228</v>
      </c>
    </row>
    <row r="15" spans="1:8" ht="24">
      <c r="A15" s="77">
        <v>13</v>
      </c>
      <c r="B15" s="78" t="s">
        <v>52</v>
      </c>
      <c r="C15" s="78" t="s">
        <v>64</v>
      </c>
      <c r="D15" s="77" t="s">
        <v>13</v>
      </c>
      <c r="E15" s="77">
        <v>0</v>
      </c>
      <c r="F15" s="77">
        <v>1</v>
      </c>
      <c r="G15" s="93">
        <v>5</v>
      </c>
      <c r="H15" s="94" t="s">
        <v>228</v>
      </c>
    </row>
    <row r="16" spans="1:8" ht="24">
      <c r="A16" s="77">
        <v>14</v>
      </c>
      <c r="B16" s="78" t="s">
        <v>52</v>
      </c>
      <c r="C16" s="78" t="s">
        <v>65</v>
      </c>
      <c r="D16" s="77" t="s">
        <v>13</v>
      </c>
      <c r="E16" s="77">
        <v>0</v>
      </c>
      <c r="F16" s="77">
        <v>2</v>
      </c>
      <c r="G16" s="93">
        <v>5</v>
      </c>
      <c r="H16" s="94" t="s">
        <v>228</v>
      </c>
    </row>
    <row r="17" spans="1:8" ht="24">
      <c r="A17" s="77">
        <v>15</v>
      </c>
      <c r="B17" s="78" t="s">
        <v>52</v>
      </c>
      <c r="C17" s="78" t="s">
        <v>67</v>
      </c>
      <c r="D17" s="77" t="s">
        <v>13</v>
      </c>
      <c r="E17" s="77">
        <v>1</v>
      </c>
      <c r="F17" s="77">
        <v>2</v>
      </c>
      <c r="G17" s="93">
        <v>5</v>
      </c>
      <c r="H17" s="94" t="s">
        <v>228</v>
      </c>
    </row>
    <row r="18" spans="1:8" ht="24">
      <c r="A18" s="77">
        <v>16</v>
      </c>
      <c r="B18" s="78" t="s">
        <v>71</v>
      </c>
      <c r="C18" s="78" t="s">
        <v>73</v>
      </c>
      <c r="D18" s="77" t="s">
        <v>13</v>
      </c>
      <c r="E18" s="77">
        <v>0</v>
      </c>
      <c r="F18" s="77">
        <v>2</v>
      </c>
      <c r="G18" s="93">
        <v>5</v>
      </c>
      <c r="H18" s="94" t="s">
        <v>228</v>
      </c>
    </row>
    <row r="19" spans="1:8" ht="24">
      <c r="A19" s="77">
        <v>17</v>
      </c>
      <c r="B19" s="78" t="s">
        <v>71</v>
      </c>
      <c r="C19" s="78" t="s">
        <v>79</v>
      </c>
      <c r="D19" s="77" t="s">
        <v>13</v>
      </c>
      <c r="E19" s="77">
        <v>1</v>
      </c>
      <c r="F19" s="77">
        <v>2</v>
      </c>
      <c r="G19" s="93">
        <v>5</v>
      </c>
      <c r="H19" s="94" t="s">
        <v>228</v>
      </c>
    </row>
    <row r="20" spans="1:8" ht="24">
      <c r="A20" s="77">
        <v>18</v>
      </c>
      <c r="B20" s="78" t="s">
        <v>88</v>
      </c>
      <c r="C20" s="78" t="s">
        <v>89</v>
      </c>
      <c r="D20" s="97" t="s">
        <v>12</v>
      </c>
      <c r="E20" s="77">
        <v>0</v>
      </c>
      <c r="F20" s="77">
        <v>1</v>
      </c>
      <c r="G20" s="93">
        <v>5</v>
      </c>
      <c r="H20" s="94" t="s">
        <v>228</v>
      </c>
    </row>
    <row r="21" spans="1:8" ht="24">
      <c r="A21" s="77">
        <v>19</v>
      </c>
      <c r="B21" s="78" t="s">
        <v>88</v>
      </c>
      <c r="C21" s="78" t="s">
        <v>90</v>
      </c>
      <c r="D21" s="77" t="s">
        <v>13</v>
      </c>
      <c r="E21" s="77">
        <v>1</v>
      </c>
      <c r="F21" s="77">
        <v>3</v>
      </c>
      <c r="G21" s="93">
        <v>5</v>
      </c>
      <c r="H21" s="95" t="s">
        <v>228</v>
      </c>
    </row>
    <row r="22" spans="1:8" ht="24">
      <c r="A22" s="77">
        <v>20</v>
      </c>
      <c r="B22" s="78" t="s">
        <v>88</v>
      </c>
      <c r="C22" s="78" t="s">
        <v>100</v>
      </c>
      <c r="D22" s="77" t="s">
        <v>13</v>
      </c>
      <c r="E22" s="77">
        <v>0</v>
      </c>
      <c r="F22" s="77">
        <v>2</v>
      </c>
      <c r="G22" s="93">
        <v>5</v>
      </c>
      <c r="H22" s="94" t="s">
        <v>228</v>
      </c>
    </row>
    <row r="23" spans="1:8" ht="24">
      <c r="A23" s="77">
        <v>21</v>
      </c>
      <c r="B23" s="78" t="s">
        <v>88</v>
      </c>
      <c r="C23" s="78" t="s">
        <v>101</v>
      </c>
      <c r="D23" s="77" t="s">
        <v>13</v>
      </c>
      <c r="E23" s="77">
        <v>0</v>
      </c>
      <c r="F23" s="77">
        <v>1</v>
      </c>
      <c r="G23" s="93">
        <v>5</v>
      </c>
      <c r="H23" s="94" t="s">
        <v>228</v>
      </c>
    </row>
    <row r="24" spans="1:8" ht="24">
      <c r="A24" s="77">
        <v>22</v>
      </c>
      <c r="B24" s="78" t="s">
        <v>88</v>
      </c>
      <c r="C24" s="78" t="s">
        <v>103</v>
      </c>
      <c r="D24" s="77" t="s">
        <v>13</v>
      </c>
      <c r="E24" s="77">
        <v>0</v>
      </c>
      <c r="F24" s="77">
        <v>1</v>
      </c>
      <c r="G24" s="93">
        <v>5</v>
      </c>
      <c r="H24" s="94" t="s">
        <v>228</v>
      </c>
    </row>
    <row r="25" spans="1:8" ht="24">
      <c r="A25" s="77">
        <v>23</v>
      </c>
      <c r="B25" s="78" t="s">
        <v>88</v>
      </c>
      <c r="C25" s="78" t="s">
        <v>109</v>
      </c>
      <c r="D25" s="77" t="s">
        <v>13</v>
      </c>
      <c r="E25" s="77">
        <v>0</v>
      </c>
      <c r="F25" s="77">
        <v>1</v>
      </c>
      <c r="G25" s="93">
        <v>5</v>
      </c>
      <c r="H25" s="94" t="s">
        <v>228</v>
      </c>
    </row>
  </sheetData>
  <conditionalFormatting sqref="H2">
    <cfRule type="containsText" dxfId="59" priority="37" operator="containsText" text="Kกลุ่มเสี่ยง 4-6 ">
      <formula>NOT(ISERROR(SEARCH("Kกลุ่มเสี่ยง 4-6 ",H2)))</formula>
    </cfRule>
    <cfRule type="containsText" dxfId="58" priority="38" operator="containsText" text="K7 เรื้อรัง ">
      <formula>NOT(ISERROR(SEARCH("K7 เรื้อรัง ",H2)))</formula>
    </cfRule>
    <cfRule type="containsText" dxfId="57" priority="39" operator="containsText" text="Lแย่ลง">
      <formula>NOT(ISERROR(SEARCH("Lแย่ลง",H2)))</formula>
    </cfRule>
    <cfRule type="containsText" dxfId="56" priority="40" operator="containsText" text="J ปกติ">
      <formula>NOT(ISERROR(SEARCH("J ปกติ",H2)))</formula>
    </cfRule>
    <cfRule type="containsText" dxfId="55" priority="41" operator="containsText" text="J ดีขึ้น ">
      <formula>NOT(ISERROR(SEARCH("J ดีขึ้น ",H2)))</formula>
    </cfRule>
    <cfRule type="containsText" dxfId="54" priority="42" operator="containsText" text="J ผลงานเยี่ยม ">
      <formula>NOT(ISERROR(SEARCH("J ผลงานเยี่ยม ",H2)))</formula>
    </cfRule>
  </conditionalFormatting>
  <conditionalFormatting sqref="H22 H18 H14:H16 H5 H3">
    <cfRule type="containsText" dxfId="53" priority="31" operator="containsText" text="Kกลุ่มเสี่ยง 4-6 ">
      <formula>NOT(ISERROR(SEARCH("Kกลุ่มเสี่ยง 4-6 ",H3)))</formula>
    </cfRule>
    <cfRule type="containsText" dxfId="52" priority="32" operator="containsText" text="K7 เรื้อรัง ">
      <formula>NOT(ISERROR(SEARCH("K7 เรื้อรัง ",H3)))</formula>
    </cfRule>
    <cfRule type="containsText" dxfId="51" priority="33" operator="containsText" text="Lแย่ลง">
      <formula>NOT(ISERROR(SEARCH("Lแย่ลง",H3)))</formula>
    </cfRule>
    <cfRule type="containsText" dxfId="50" priority="34" operator="containsText" text="J ปกติ">
      <formula>NOT(ISERROR(SEARCH("J ปกติ",H3)))</formula>
    </cfRule>
    <cfRule type="containsText" dxfId="49" priority="35" operator="containsText" text="J ดีขึ้น ">
      <formula>NOT(ISERROR(SEARCH("J ดีขึ้น ",H3)))</formula>
    </cfRule>
    <cfRule type="containsText" dxfId="48" priority="36" operator="containsText" text="J ผลงานเยี่ยม ">
      <formula>NOT(ISERROR(SEARCH("J ผลงานเยี่ยม ",H3)))</formula>
    </cfRule>
  </conditionalFormatting>
  <conditionalFormatting sqref="H19 H17 H4">
    <cfRule type="containsText" dxfId="47" priority="25" operator="containsText" text="Kกลุ่มเสี่ยง 4-6 ">
      <formula>NOT(ISERROR(SEARCH("Kกลุ่มเสี่ยง 4-6 ",H4)))</formula>
    </cfRule>
    <cfRule type="containsText" dxfId="46" priority="26" operator="containsText" text="K7 เรื้อรัง ">
      <formula>NOT(ISERROR(SEARCH("K7 เรื้อรัง ",H4)))</formula>
    </cfRule>
    <cfRule type="containsText" dxfId="45" priority="27" operator="containsText" text="Lแย่ลง">
      <formula>NOT(ISERROR(SEARCH("Lแย่ลง",H4)))</formula>
    </cfRule>
    <cfRule type="containsText" dxfId="44" priority="28" operator="containsText" text="J ปกติ">
      <formula>NOT(ISERROR(SEARCH("J ปกติ",H4)))</formula>
    </cfRule>
    <cfRule type="containsText" dxfId="43" priority="29" operator="containsText" text="J ดีขึ้น ">
      <formula>NOT(ISERROR(SEARCH("J ดีขึ้น ",H4)))</formula>
    </cfRule>
    <cfRule type="containsText" dxfId="42" priority="30" operator="containsText" text="J ผลงานเยี่ยม ">
      <formula>NOT(ISERROR(SEARCH("J ผลงานเยี่ยม ",H4)))</formula>
    </cfRule>
  </conditionalFormatting>
  <conditionalFormatting sqref="H23:H25 H20 H9:H12 H6:H7">
    <cfRule type="containsText" dxfId="41" priority="19" operator="containsText" text="Kกลุ่มเสี่ยง 4-6 ">
      <formula>NOT(ISERROR(SEARCH("Kกลุ่มเสี่ยง 4-6 ",H6)))</formula>
    </cfRule>
    <cfRule type="containsText" dxfId="40" priority="20" operator="containsText" text="K7 เรื้อรัง ">
      <formula>NOT(ISERROR(SEARCH("K7 เรื้อรัง ",H6)))</formula>
    </cfRule>
    <cfRule type="containsText" dxfId="39" priority="21" operator="containsText" text="Lแย่ลง">
      <formula>NOT(ISERROR(SEARCH("Lแย่ลง",H6)))</formula>
    </cfRule>
    <cfRule type="containsText" dxfId="38" priority="22" operator="containsText" text="J ปกติ">
      <formula>NOT(ISERROR(SEARCH("J ปกติ",H6)))</formula>
    </cfRule>
    <cfRule type="containsText" dxfId="37" priority="23" operator="containsText" text="J ดีขึ้น ">
      <formula>NOT(ISERROR(SEARCH("J ดีขึ้น ",H6)))</formula>
    </cfRule>
    <cfRule type="containsText" dxfId="36" priority="24" operator="containsText" text="J ผลงานเยี่ยม ">
      <formula>NOT(ISERROR(SEARCH("J ผลงานเยี่ยม ",H6)))</formula>
    </cfRule>
  </conditionalFormatting>
  <conditionalFormatting sqref="H8">
    <cfRule type="containsText" dxfId="35" priority="13" operator="containsText" text="Kกลุ่มเสี่ยง 4-6 ">
      <formula>NOT(ISERROR(SEARCH("Kกลุ่มเสี่ยง 4-6 ",H8)))</formula>
    </cfRule>
    <cfRule type="containsText" dxfId="34" priority="14" operator="containsText" text="K7 เรื้อรัง ">
      <formula>NOT(ISERROR(SEARCH("K7 เรื้อรัง ",H8)))</formula>
    </cfRule>
    <cfRule type="containsText" dxfId="33" priority="15" operator="containsText" text="Lแย่ลง">
      <formula>NOT(ISERROR(SEARCH("Lแย่ลง",H8)))</formula>
    </cfRule>
    <cfRule type="containsText" dxfId="32" priority="16" operator="containsText" text="J ปกติ">
      <formula>NOT(ISERROR(SEARCH("J ปกติ",H8)))</formula>
    </cfRule>
    <cfRule type="containsText" dxfId="31" priority="17" operator="containsText" text="J ดีขึ้น ">
      <formula>NOT(ISERROR(SEARCH("J ดีขึ้น ",H8)))</formula>
    </cfRule>
    <cfRule type="containsText" dxfId="30" priority="18" operator="containsText" text="J ผลงานเยี่ยม ">
      <formula>NOT(ISERROR(SEARCH("J ผลงานเยี่ยม ",H8)))</formula>
    </cfRule>
  </conditionalFormatting>
  <conditionalFormatting sqref="H13">
    <cfRule type="containsText" dxfId="29" priority="7" operator="containsText" text="Kกลุ่มเสี่ยง 4-6 ">
      <formula>NOT(ISERROR(SEARCH("Kกลุ่มเสี่ยง 4-6 ",H13)))</formula>
    </cfRule>
    <cfRule type="containsText" dxfId="28" priority="8" operator="containsText" text="K7 เรื้อรัง ">
      <formula>NOT(ISERROR(SEARCH("K7 เรื้อรัง ",H13)))</formula>
    </cfRule>
    <cfRule type="containsText" dxfId="27" priority="9" operator="containsText" text="Lแย่ลง">
      <formula>NOT(ISERROR(SEARCH("Lแย่ลง",H13)))</formula>
    </cfRule>
    <cfRule type="containsText" dxfId="26" priority="10" operator="containsText" text="J ปกติ">
      <formula>NOT(ISERROR(SEARCH("J ปกติ",H13)))</formula>
    </cfRule>
    <cfRule type="containsText" dxfId="25" priority="11" operator="containsText" text="J ดีขึ้น ">
      <formula>NOT(ISERROR(SEARCH("J ดีขึ้น ",H13)))</formula>
    </cfRule>
    <cfRule type="containsText" dxfId="24" priority="12" operator="containsText" text="J ผลงานเยี่ยม ">
      <formula>NOT(ISERROR(SEARCH("J ผลงานเยี่ยม ",H13)))</formula>
    </cfRule>
  </conditionalFormatting>
  <conditionalFormatting sqref="H21">
    <cfRule type="containsText" dxfId="23" priority="1" operator="containsText" text="Kกลุ่มเสี่ยง 4-6 ">
      <formula>NOT(ISERROR(SEARCH("Kกลุ่มเสี่ยง 4-6 ",H21)))</formula>
    </cfRule>
    <cfRule type="containsText" dxfId="22" priority="2" operator="containsText" text="K7 เรื้อรัง ">
      <formula>NOT(ISERROR(SEARCH("K7 เรื้อรัง ",H21)))</formula>
    </cfRule>
    <cfRule type="containsText" dxfId="21" priority="3" operator="containsText" text="Lแย่ลง">
      <formula>NOT(ISERROR(SEARCH("Lแย่ลง",H21)))</formula>
    </cfRule>
    <cfRule type="containsText" dxfId="20" priority="4" operator="containsText" text="J ปกติ">
      <formula>NOT(ISERROR(SEARCH("J ปกติ",H21)))</formula>
    </cfRule>
    <cfRule type="containsText" dxfId="19" priority="5" operator="containsText" text="J ดีขึ้น ">
      <formula>NOT(ISERROR(SEARCH("J ดีขึ้น ",H21)))</formula>
    </cfRule>
    <cfRule type="containsText" dxfId="18" priority="6" operator="containsText" text="J ผลงานเยี่ยม ">
      <formula>NOT(ISERROR(SEARCH("J ผลงานเยี่ยม ",H21)))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1454-BA39-4887-944C-C450436FD632}">
  <sheetPr>
    <tabColor rgb="FF92D050"/>
  </sheetPr>
  <dimension ref="A2:H7"/>
  <sheetViews>
    <sheetView workbookViewId="0">
      <selection activeCell="A2" sqref="A2:H7"/>
    </sheetView>
  </sheetViews>
  <sheetFormatPr defaultRowHeight="14.5"/>
  <cols>
    <col min="2" max="2" width="7.36328125" bestFit="1" customWidth="1"/>
    <col min="3" max="3" width="25.26953125" bestFit="1" customWidth="1"/>
    <col min="4" max="4" width="7.36328125" bestFit="1" customWidth="1"/>
    <col min="5" max="6" width="5.08984375" bestFit="1" customWidth="1"/>
    <col min="7" max="7" width="5.7265625" bestFit="1" customWidth="1"/>
    <col min="8" max="8" width="20.54296875" bestFit="1" customWidth="1"/>
  </cols>
  <sheetData>
    <row r="2" spans="1:8" ht="43.5">
      <c r="A2" s="72" t="s">
        <v>232</v>
      </c>
      <c r="B2" s="72" t="s">
        <v>133</v>
      </c>
      <c r="C2" s="72" t="s">
        <v>0</v>
      </c>
      <c r="D2" s="72" t="s">
        <v>1</v>
      </c>
      <c r="E2" s="74" t="s">
        <v>111</v>
      </c>
      <c r="F2" s="74" t="s">
        <v>231</v>
      </c>
      <c r="G2" s="86" t="s">
        <v>227</v>
      </c>
      <c r="H2" s="76" t="s">
        <v>113</v>
      </c>
    </row>
    <row r="3" spans="1:8" ht="24">
      <c r="A3" s="77">
        <v>1</v>
      </c>
      <c r="B3" s="78" t="s">
        <v>15</v>
      </c>
      <c r="C3" s="78" t="s">
        <v>23</v>
      </c>
      <c r="D3" s="77" t="s">
        <v>13</v>
      </c>
      <c r="E3" s="77">
        <v>1</v>
      </c>
      <c r="F3" s="83">
        <v>5</v>
      </c>
      <c r="G3" s="98">
        <v>6</v>
      </c>
      <c r="H3" s="99" t="s">
        <v>125</v>
      </c>
    </row>
    <row r="4" spans="1:8" ht="24">
      <c r="A4" s="77">
        <v>2</v>
      </c>
      <c r="B4" s="78" t="s">
        <v>15</v>
      </c>
      <c r="C4" s="78" t="s">
        <v>27</v>
      </c>
      <c r="D4" s="77" t="s">
        <v>13</v>
      </c>
      <c r="E4" s="77">
        <v>1</v>
      </c>
      <c r="F4" s="83">
        <v>4</v>
      </c>
      <c r="G4" s="98">
        <v>6</v>
      </c>
      <c r="H4" s="99" t="s">
        <v>125</v>
      </c>
    </row>
    <row r="5" spans="1:8" ht="24">
      <c r="A5" s="77">
        <v>3</v>
      </c>
      <c r="B5" s="78" t="s">
        <v>43</v>
      </c>
      <c r="C5" s="78" t="s">
        <v>44</v>
      </c>
      <c r="D5" s="77" t="s">
        <v>14</v>
      </c>
      <c r="E5" s="77">
        <v>2</v>
      </c>
      <c r="F5" s="83">
        <v>4</v>
      </c>
      <c r="G5" s="98">
        <v>6</v>
      </c>
      <c r="H5" s="99" t="s">
        <v>125</v>
      </c>
    </row>
    <row r="6" spans="1:8" ht="24">
      <c r="A6" s="77">
        <v>4</v>
      </c>
      <c r="B6" s="78" t="s">
        <v>52</v>
      </c>
      <c r="C6" s="78" t="s">
        <v>56</v>
      </c>
      <c r="D6" s="77" t="s">
        <v>13</v>
      </c>
      <c r="E6" s="77">
        <v>3</v>
      </c>
      <c r="F6" s="83">
        <v>4</v>
      </c>
      <c r="G6" s="98">
        <v>6</v>
      </c>
      <c r="H6" s="99" t="s">
        <v>125</v>
      </c>
    </row>
    <row r="7" spans="1:8" ht="24">
      <c r="A7" s="77">
        <v>5</v>
      </c>
      <c r="B7" s="78" t="s">
        <v>52</v>
      </c>
      <c r="C7" s="78" t="s">
        <v>70</v>
      </c>
      <c r="D7" s="77" t="s">
        <v>13</v>
      </c>
      <c r="E7" s="77">
        <v>3</v>
      </c>
      <c r="F7" s="83">
        <v>5</v>
      </c>
      <c r="G7" s="98">
        <v>6</v>
      </c>
      <c r="H7" s="99" t="s">
        <v>125</v>
      </c>
    </row>
  </sheetData>
  <conditionalFormatting sqref="H2:H7">
    <cfRule type="containsText" dxfId="17" priority="1" operator="containsText" text="Kกลุ่มเสี่ยง 4-6 ">
      <formula>NOT(ISERROR(SEARCH("Kกลุ่มเสี่ยง 4-6 ",H2)))</formula>
    </cfRule>
    <cfRule type="containsText" dxfId="16" priority="2" operator="containsText" text="K7 เรื้อรัง ">
      <formula>NOT(ISERROR(SEARCH("K7 เรื้อรัง ",H2)))</formula>
    </cfRule>
    <cfRule type="containsText" dxfId="15" priority="3" operator="containsText" text="Lแย่ลง">
      <formula>NOT(ISERROR(SEARCH("Lแย่ลง",H2)))</formula>
    </cfRule>
    <cfRule type="containsText" dxfId="14" priority="4" operator="containsText" text="J ปกติ">
      <formula>NOT(ISERROR(SEARCH("J ปกติ",H2)))</formula>
    </cfRule>
    <cfRule type="containsText" dxfId="13" priority="5" operator="containsText" text="J ดีขึ้น ">
      <formula>NOT(ISERROR(SEARCH("J ดีขึ้น ",H2)))</formula>
    </cfRule>
    <cfRule type="containsText" dxfId="12" priority="6" operator="containsText" text="J ผลงานเยี่ยม ">
      <formula>NOT(ISERROR(SEARCH("J ผลงานเยี่ยม ",H2)))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D47BF-BFEC-4685-B459-E5346DCA7B1A}">
  <sheetPr>
    <tabColor rgb="FF92D050"/>
  </sheetPr>
  <dimension ref="A2:H15"/>
  <sheetViews>
    <sheetView workbookViewId="0">
      <selection activeCell="D2" sqref="D2"/>
    </sheetView>
  </sheetViews>
  <sheetFormatPr defaultRowHeight="14.5"/>
  <cols>
    <col min="2" max="2" width="10.7265625" bestFit="1" customWidth="1"/>
    <col min="3" max="3" width="25.6328125" bestFit="1" customWidth="1"/>
    <col min="4" max="4" width="7.36328125" bestFit="1" customWidth="1"/>
    <col min="5" max="6" width="5.08984375" bestFit="1" customWidth="1"/>
    <col min="7" max="7" width="5.7265625" bestFit="1" customWidth="1"/>
    <col min="8" max="8" width="21.7265625" bestFit="1" customWidth="1"/>
  </cols>
  <sheetData>
    <row r="2" spans="1:8" ht="43.5">
      <c r="A2" s="72" t="s">
        <v>232</v>
      </c>
      <c r="B2" s="73" t="s">
        <v>133</v>
      </c>
      <c r="C2" s="72" t="s">
        <v>0</v>
      </c>
      <c r="D2" s="72" t="s">
        <v>1</v>
      </c>
      <c r="E2" s="74" t="s">
        <v>111</v>
      </c>
      <c r="F2" s="74" t="s">
        <v>231</v>
      </c>
      <c r="G2" s="86" t="s">
        <v>227</v>
      </c>
      <c r="H2" s="76" t="s">
        <v>113</v>
      </c>
    </row>
    <row r="3" spans="1:8" ht="24">
      <c r="A3" s="77">
        <v>1</v>
      </c>
      <c r="B3" s="78" t="s">
        <v>30</v>
      </c>
      <c r="C3" s="78" t="s">
        <v>41</v>
      </c>
      <c r="D3" s="97" t="s">
        <v>234</v>
      </c>
      <c r="E3" s="83">
        <v>6</v>
      </c>
      <c r="F3" s="83">
        <v>6</v>
      </c>
      <c r="G3" s="100">
        <v>7</v>
      </c>
      <c r="H3" s="101" t="s">
        <v>132</v>
      </c>
    </row>
    <row r="4" spans="1:8" ht="24">
      <c r="A4" s="77">
        <v>2</v>
      </c>
      <c r="B4" s="78" t="s">
        <v>52</v>
      </c>
      <c r="C4" s="78" t="s">
        <v>57</v>
      </c>
      <c r="D4" s="77" t="s">
        <v>13</v>
      </c>
      <c r="E4" s="83">
        <v>6</v>
      </c>
      <c r="F4" s="83">
        <v>6</v>
      </c>
      <c r="G4" s="100">
        <v>7</v>
      </c>
      <c r="H4" s="101" t="s">
        <v>132</v>
      </c>
    </row>
    <row r="5" spans="1:8" ht="24">
      <c r="A5" s="77">
        <v>3</v>
      </c>
      <c r="B5" s="78" t="s">
        <v>52</v>
      </c>
      <c r="C5" s="78" t="s">
        <v>62</v>
      </c>
      <c r="D5" s="77" t="s">
        <v>13</v>
      </c>
      <c r="E5" s="83">
        <v>6</v>
      </c>
      <c r="F5" s="83">
        <v>6</v>
      </c>
      <c r="G5" s="100">
        <v>7</v>
      </c>
      <c r="H5" s="101" t="s">
        <v>132</v>
      </c>
    </row>
    <row r="6" spans="1:8" ht="24">
      <c r="A6" s="77">
        <v>4</v>
      </c>
      <c r="B6" s="78" t="s">
        <v>52</v>
      </c>
      <c r="C6" s="78" t="s">
        <v>63</v>
      </c>
      <c r="D6" s="77" t="s">
        <v>13</v>
      </c>
      <c r="E6" s="83">
        <v>6</v>
      </c>
      <c r="F6" s="83">
        <v>6</v>
      </c>
      <c r="G6" s="100">
        <v>7</v>
      </c>
      <c r="H6" s="101" t="s">
        <v>132</v>
      </c>
    </row>
    <row r="7" spans="1:8" ht="24">
      <c r="A7" s="77">
        <v>5</v>
      </c>
      <c r="B7" s="78" t="s">
        <v>52</v>
      </c>
      <c r="C7" s="78" t="s">
        <v>66</v>
      </c>
      <c r="D7" s="77" t="s">
        <v>13</v>
      </c>
      <c r="E7" s="83">
        <v>6</v>
      </c>
      <c r="F7" s="83">
        <v>6</v>
      </c>
      <c r="G7" s="100">
        <v>7</v>
      </c>
      <c r="H7" s="101" t="s">
        <v>132</v>
      </c>
    </row>
    <row r="8" spans="1:8" ht="24">
      <c r="A8" s="77">
        <v>6</v>
      </c>
      <c r="B8" s="78" t="s">
        <v>71</v>
      </c>
      <c r="C8" s="78" t="s">
        <v>75</v>
      </c>
      <c r="D8" s="77" t="s">
        <v>13</v>
      </c>
      <c r="E8" s="102">
        <v>7</v>
      </c>
      <c r="F8" s="102">
        <v>4</v>
      </c>
      <c r="G8" s="103">
        <v>7</v>
      </c>
      <c r="H8" s="104" t="s">
        <v>132</v>
      </c>
    </row>
    <row r="9" spans="1:8" ht="24">
      <c r="A9" s="77">
        <v>7</v>
      </c>
      <c r="B9" s="78" t="s">
        <v>71</v>
      </c>
      <c r="C9" s="78" t="s">
        <v>76</v>
      </c>
      <c r="D9" s="97" t="s">
        <v>233</v>
      </c>
      <c r="E9" s="83">
        <v>5</v>
      </c>
      <c r="F9" s="83">
        <v>6</v>
      </c>
      <c r="G9" s="100">
        <v>7</v>
      </c>
      <c r="H9" s="101" t="s">
        <v>132</v>
      </c>
    </row>
    <row r="10" spans="1:8" ht="24">
      <c r="A10" s="77">
        <v>8</v>
      </c>
      <c r="B10" s="78" t="s">
        <v>81</v>
      </c>
      <c r="C10" s="78" t="s">
        <v>84</v>
      </c>
      <c r="D10" s="77" t="s">
        <v>13</v>
      </c>
      <c r="E10" s="83">
        <v>4</v>
      </c>
      <c r="F10" s="83">
        <v>5</v>
      </c>
      <c r="G10" s="100">
        <v>7</v>
      </c>
      <c r="H10" s="101" t="s">
        <v>132</v>
      </c>
    </row>
    <row r="11" spans="1:8" ht="24">
      <c r="A11" s="77">
        <v>9</v>
      </c>
      <c r="B11" s="78" t="s">
        <v>81</v>
      </c>
      <c r="C11" s="78" t="s">
        <v>85</v>
      </c>
      <c r="D11" s="77" t="s">
        <v>13</v>
      </c>
      <c r="E11" s="83">
        <v>6</v>
      </c>
      <c r="F11" s="83">
        <v>6</v>
      </c>
      <c r="G11" s="100">
        <v>7</v>
      </c>
      <c r="H11" s="101" t="s">
        <v>132</v>
      </c>
    </row>
    <row r="12" spans="1:8" ht="24">
      <c r="A12" s="77">
        <v>10</v>
      </c>
      <c r="B12" s="78" t="s">
        <v>88</v>
      </c>
      <c r="C12" s="78" t="s">
        <v>92</v>
      </c>
      <c r="D12" s="96" t="s">
        <v>14</v>
      </c>
      <c r="E12" s="83">
        <v>4</v>
      </c>
      <c r="F12" s="83">
        <v>4</v>
      </c>
      <c r="G12" s="100">
        <v>7</v>
      </c>
      <c r="H12" s="101" t="s">
        <v>132</v>
      </c>
    </row>
    <row r="13" spans="1:8" ht="24">
      <c r="A13" s="77">
        <v>11</v>
      </c>
      <c r="B13" s="78" t="s">
        <v>88</v>
      </c>
      <c r="C13" s="78" t="s">
        <v>93</v>
      </c>
      <c r="D13" s="77" t="s">
        <v>13</v>
      </c>
      <c r="E13" s="102">
        <v>6</v>
      </c>
      <c r="F13" s="102">
        <v>5</v>
      </c>
      <c r="G13" s="103">
        <v>7</v>
      </c>
      <c r="H13" s="104" t="s">
        <v>132</v>
      </c>
    </row>
    <row r="14" spans="1:8" ht="24">
      <c r="A14" s="77">
        <v>12</v>
      </c>
      <c r="B14" s="78" t="s">
        <v>88</v>
      </c>
      <c r="C14" s="78" t="s">
        <v>95</v>
      </c>
      <c r="D14" s="77" t="s">
        <v>13</v>
      </c>
      <c r="E14" s="83">
        <v>6</v>
      </c>
      <c r="F14" s="83">
        <v>6</v>
      </c>
      <c r="G14" s="100">
        <v>7</v>
      </c>
      <c r="H14" s="101" t="s">
        <v>132</v>
      </c>
    </row>
    <row r="15" spans="1:8" ht="24">
      <c r="A15" s="77">
        <v>13</v>
      </c>
      <c r="B15" s="78" t="s">
        <v>88</v>
      </c>
      <c r="C15" s="78" t="s">
        <v>107</v>
      </c>
      <c r="D15" s="97" t="s">
        <v>234</v>
      </c>
      <c r="E15" s="102">
        <v>5</v>
      </c>
      <c r="F15" s="102">
        <v>4</v>
      </c>
      <c r="G15" s="103">
        <v>7</v>
      </c>
      <c r="H15" s="104" t="s">
        <v>132</v>
      </c>
    </row>
  </sheetData>
  <conditionalFormatting sqref="H2">
    <cfRule type="containsText" dxfId="11" priority="7" operator="containsText" text="Kกลุ่มเสี่ยง 4-6 ">
      <formula>NOT(ISERROR(SEARCH("Kกลุ่มเสี่ยง 4-6 ",H2)))</formula>
    </cfRule>
    <cfRule type="containsText" dxfId="10" priority="8" operator="containsText" text="K7 เรื้อรัง ">
      <formula>NOT(ISERROR(SEARCH("K7 เรื้อรัง ",H2)))</formula>
    </cfRule>
    <cfRule type="containsText" dxfId="9" priority="9" operator="containsText" text="Lแย่ลง">
      <formula>NOT(ISERROR(SEARCH("Lแย่ลง",H2)))</formula>
    </cfRule>
    <cfRule type="containsText" dxfId="8" priority="10" operator="containsText" text="J ปกติ">
      <formula>NOT(ISERROR(SEARCH("J ปกติ",H2)))</formula>
    </cfRule>
    <cfRule type="containsText" dxfId="7" priority="11" operator="containsText" text="J ดีขึ้น ">
      <formula>NOT(ISERROR(SEARCH("J ดีขึ้น ",H2)))</formula>
    </cfRule>
    <cfRule type="containsText" dxfId="6" priority="12" operator="containsText" text="J ผลงานเยี่ยม ">
      <formula>NOT(ISERROR(SEARCH("J ผลงานเยี่ยม ",H2)))</formula>
    </cfRule>
  </conditionalFormatting>
  <conditionalFormatting sqref="H3:H15">
    <cfRule type="containsText" dxfId="5" priority="1" operator="containsText" text="Kกลุ่มเสี่ยง 4-6 ">
      <formula>NOT(ISERROR(SEARCH("Kกลุ่มเสี่ยง 4-6 ",H3)))</formula>
    </cfRule>
    <cfRule type="containsText" dxfId="4" priority="2" operator="containsText" text="K7 เรื้อรัง ">
      <formula>NOT(ISERROR(SEARCH("K7 เรื้อรัง ",H3)))</formula>
    </cfRule>
    <cfRule type="containsText" dxfId="3" priority="3" operator="containsText" text="Lแย่ลง">
      <formula>NOT(ISERROR(SEARCH("Lแย่ลง",H3)))</formula>
    </cfRule>
    <cfRule type="containsText" dxfId="2" priority="4" operator="containsText" text="J ปกติ">
      <formula>NOT(ISERROR(SEARCH("J ปกติ",H3)))</formula>
    </cfRule>
    <cfRule type="containsText" dxfId="1" priority="5" operator="containsText" text="J ดีขึ้น ">
      <formula>NOT(ISERROR(SEARCH("J ดีขึ้น ",H3)))</formula>
    </cfRule>
    <cfRule type="containsText" dxfId="0" priority="6" operator="containsText" text="J ผลงานเยี่ยม ">
      <formula>NOT(ISERROR(SEARCH("J ผลงานเยี่ยม ",H3)))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C3025-A880-4441-8618-4B293029AEA9}">
  <sheetPr>
    <tabColor rgb="FFFFFF00"/>
  </sheetPr>
  <dimension ref="A1:N2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N16"/>
    </sheetView>
  </sheetViews>
  <sheetFormatPr defaultColWidth="9.90625" defaultRowHeight="24"/>
  <cols>
    <col min="1" max="1" width="5.54296875" style="2" bestFit="1" customWidth="1"/>
    <col min="2" max="2" width="10.7265625" style="2" bestFit="1" customWidth="1"/>
    <col min="3" max="3" width="25.6328125" style="2" bestFit="1" customWidth="1"/>
    <col min="4" max="4" width="9.08984375" style="112" customWidth="1"/>
    <col min="5" max="5" width="9.54296875" style="112" customWidth="1"/>
    <col min="6" max="7" width="10.6328125" style="112" bestFit="1" customWidth="1"/>
    <col min="8" max="8" width="14.1796875" style="114" customWidth="1"/>
    <col min="9" max="9" width="11.1796875" style="124" bestFit="1" customWidth="1"/>
    <col min="10" max="10" width="11.1796875" style="125" bestFit="1" customWidth="1"/>
    <col min="11" max="11" width="12.6328125" style="122" bestFit="1" customWidth="1"/>
    <col min="12" max="12" width="10.90625" style="122" customWidth="1"/>
    <col min="13" max="13" width="11.36328125" style="122" customWidth="1"/>
    <col min="14" max="14" width="12.26953125" style="122" bestFit="1" customWidth="1"/>
    <col min="15" max="16384" width="9.90625" style="2"/>
  </cols>
  <sheetData>
    <row r="1" spans="1:14">
      <c r="A1" s="157" t="s">
        <v>235</v>
      </c>
      <c r="B1" s="157"/>
      <c r="C1" s="157"/>
      <c r="D1" s="157"/>
      <c r="E1" s="157"/>
      <c r="F1" s="157"/>
      <c r="G1" s="157"/>
    </row>
    <row r="2" spans="1:14" ht="44" customHeight="1">
      <c r="A2" s="158" t="s">
        <v>232</v>
      </c>
      <c r="B2" s="158" t="s">
        <v>133</v>
      </c>
      <c r="C2" s="159" t="s">
        <v>242</v>
      </c>
      <c r="D2" s="153" t="s">
        <v>240</v>
      </c>
      <c r="E2" s="154"/>
      <c r="F2" s="155" t="s">
        <v>241</v>
      </c>
      <c r="G2" s="156"/>
      <c r="H2" s="152" t="s">
        <v>243</v>
      </c>
      <c r="I2" s="151" t="s">
        <v>244</v>
      </c>
      <c r="J2" s="151"/>
      <c r="K2" s="151"/>
      <c r="L2" s="151"/>
      <c r="M2" s="151"/>
      <c r="N2" s="151"/>
    </row>
    <row r="3" spans="1:14">
      <c r="A3" s="158"/>
      <c r="B3" s="158"/>
      <c r="C3" s="159"/>
      <c r="D3" s="105" t="s">
        <v>236</v>
      </c>
      <c r="E3" s="105" t="s">
        <v>237</v>
      </c>
      <c r="F3" s="105" t="s">
        <v>236</v>
      </c>
      <c r="G3" s="106" t="s">
        <v>237</v>
      </c>
      <c r="H3" s="152"/>
      <c r="I3" s="130" t="s">
        <v>245</v>
      </c>
      <c r="J3" s="130" t="s">
        <v>246</v>
      </c>
      <c r="K3" s="131" t="s">
        <v>247</v>
      </c>
      <c r="L3" s="132" t="s">
        <v>248</v>
      </c>
      <c r="M3" s="132" t="s">
        <v>249</v>
      </c>
      <c r="N3" s="131" t="s">
        <v>250</v>
      </c>
    </row>
    <row r="4" spans="1:14" hidden="1">
      <c r="A4" s="77">
        <v>1</v>
      </c>
      <c r="B4" s="78" t="s">
        <v>30</v>
      </c>
      <c r="C4" s="78" t="s">
        <v>41</v>
      </c>
      <c r="D4" s="107">
        <v>738.32</v>
      </c>
      <c r="E4" s="107">
        <v>750.53</v>
      </c>
      <c r="F4" s="107">
        <v>15889.76</v>
      </c>
      <c r="G4" s="108">
        <v>14760.5363</v>
      </c>
      <c r="H4" s="116" t="s">
        <v>239</v>
      </c>
      <c r="I4" s="126">
        <v>170285</v>
      </c>
      <c r="J4" s="127">
        <v>171435</v>
      </c>
      <c r="K4" s="128">
        <f>(J4-I4)/I4</f>
        <v>6.7533840326511434E-3</v>
      </c>
      <c r="L4" s="123">
        <f>[1]dataservice!$AD$509</f>
        <v>6240.8</v>
      </c>
      <c r="M4" s="123">
        <v>7046.91</v>
      </c>
      <c r="N4" s="128">
        <f>(M4-L4)/L4</f>
        <v>0.12916773490578126</v>
      </c>
    </row>
    <row r="5" spans="1:14" hidden="1">
      <c r="A5" s="77">
        <v>2</v>
      </c>
      <c r="B5" s="78" t="s">
        <v>52</v>
      </c>
      <c r="C5" s="78" t="s">
        <v>57</v>
      </c>
      <c r="D5" s="107">
        <v>571.25</v>
      </c>
      <c r="E5" s="107">
        <v>577.24</v>
      </c>
      <c r="F5" s="107">
        <v>14868.4</v>
      </c>
      <c r="G5" s="108">
        <v>13396.197700000001</v>
      </c>
      <c r="H5" s="116" t="s">
        <v>239</v>
      </c>
      <c r="I5" s="126">
        <v>136180</v>
      </c>
      <c r="J5" s="127">
        <v>137712</v>
      </c>
      <c r="K5" s="128">
        <f t="shared" ref="K5:K16" si="0">(J5-I5)/I5</f>
        <v>1.1249816419444853E-2</v>
      </c>
      <c r="L5" s="123">
        <f>[1]dataservice!$AD$537</f>
        <v>5258.1210000000001</v>
      </c>
      <c r="M5" s="123">
        <f>'[2]Quick MethodQ4Y62'!$M$44</f>
        <v>5620.0971</v>
      </c>
      <c r="N5" s="128">
        <f t="shared" ref="N5:N16" si="1">(M5-L5)/L5</f>
        <v>6.8841340851608368E-2</v>
      </c>
    </row>
    <row r="6" spans="1:14" hidden="1">
      <c r="A6" s="77">
        <v>3</v>
      </c>
      <c r="B6" s="78" t="s">
        <v>52</v>
      </c>
      <c r="C6" s="78" t="s">
        <v>62</v>
      </c>
      <c r="D6" s="107">
        <v>702.3</v>
      </c>
      <c r="E6" s="107">
        <v>695.52</v>
      </c>
      <c r="F6" s="107">
        <v>14636.66</v>
      </c>
      <c r="G6" s="108">
        <v>16912.567800000001</v>
      </c>
      <c r="H6" s="116" t="s">
        <v>238</v>
      </c>
      <c r="I6" s="126">
        <v>143054</v>
      </c>
      <c r="J6" s="127">
        <v>146878</v>
      </c>
      <c r="K6" s="128">
        <f t="shared" si="0"/>
        <v>2.6731164455380485E-2</v>
      </c>
      <c r="L6" s="123">
        <f>[1]dataservice!$AD$542</f>
        <v>3636.1412999999998</v>
      </c>
      <c r="M6" s="123">
        <f>'[2]Quick MethodQ4Y62'!$M$49</f>
        <v>3411.0111999999999</v>
      </c>
      <c r="N6" s="129">
        <f t="shared" si="1"/>
        <v>-6.1914563111174992E-2</v>
      </c>
    </row>
    <row r="7" spans="1:14" hidden="1">
      <c r="A7" s="77">
        <v>4</v>
      </c>
      <c r="B7" s="78" t="s">
        <v>52</v>
      </c>
      <c r="C7" s="78" t="s">
        <v>63</v>
      </c>
      <c r="D7" s="107">
        <v>650.88</v>
      </c>
      <c r="E7" s="107">
        <v>629.08000000000004</v>
      </c>
      <c r="F7" s="107">
        <v>11947.7</v>
      </c>
      <c r="G7" s="108">
        <v>12596.257299999999</v>
      </c>
      <c r="H7" s="116" t="s">
        <v>238</v>
      </c>
      <c r="I7" s="126">
        <v>160510</v>
      </c>
      <c r="J7" s="127">
        <v>160853</v>
      </c>
      <c r="K7" s="128">
        <f t="shared" si="0"/>
        <v>2.136938508504143E-3</v>
      </c>
      <c r="L7" s="123">
        <f>[1]dataservice!$AD$543</f>
        <v>4612.0755000000008</v>
      </c>
      <c r="M7" s="123">
        <f>'[2]Quick MethodQ4Y62'!$M$50</f>
        <v>4732.1252000000004</v>
      </c>
      <c r="N7" s="128">
        <f t="shared" si="1"/>
        <v>2.6029430784469933E-2</v>
      </c>
    </row>
    <row r="8" spans="1:14" hidden="1">
      <c r="A8" s="77">
        <v>5</v>
      </c>
      <c r="B8" s="78" t="s">
        <v>52</v>
      </c>
      <c r="C8" s="78" t="s">
        <v>66</v>
      </c>
      <c r="D8" s="107">
        <v>683.62</v>
      </c>
      <c r="E8" s="107">
        <v>659.04</v>
      </c>
      <c r="F8" s="107">
        <v>15132.65</v>
      </c>
      <c r="G8" s="108">
        <v>15070.5967</v>
      </c>
      <c r="H8" s="115" t="s">
        <v>252</v>
      </c>
      <c r="I8" s="126">
        <v>92952</v>
      </c>
      <c r="J8" s="127">
        <v>100949</v>
      </c>
      <c r="K8" s="128">
        <f t="shared" si="0"/>
        <v>8.6033651777261383E-2</v>
      </c>
      <c r="L8" s="123">
        <f>[1]dataservice!$AD$546</f>
        <v>2145.2813000000001</v>
      </c>
      <c r="M8" s="123">
        <f>'[2]Quick MethodQ4Y62'!$M$53</f>
        <v>1977.0753999999999</v>
      </c>
      <c r="N8" s="129">
        <f t="shared" si="1"/>
        <v>-7.8407386481204183E-2</v>
      </c>
    </row>
    <row r="9" spans="1:14" hidden="1">
      <c r="A9" s="77">
        <v>6</v>
      </c>
      <c r="B9" s="78" t="s">
        <v>71</v>
      </c>
      <c r="C9" s="78" t="s">
        <v>75</v>
      </c>
      <c r="D9" s="107">
        <v>585.54</v>
      </c>
      <c r="E9" s="107">
        <v>672.97</v>
      </c>
      <c r="F9" s="107">
        <v>15751.56</v>
      </c>
      <c r="G9" s="108">
        <v>15245.323200000001</v>
      </c>
      <c r="H9" s="116" t="s">
        <v>239</v>
      </c>
      <c r="I9" s="126">
        <v>76058</v>
      </c>
      <c r="J9" s="127">
        <v>72320</v>
      </c>
      <c r="K9" s="129">
        <f t="shared" si="0"/>
        <v>-4.9146703831286651E-2</v>
      </c>
      <c r="L9" s="123">
        <f>[1]dataservice!$AD$554</f>
        <v>1598.8055000000002</v>
      </c>
      <c r="M9" s="123">
        <f>'[2]Quick MethodQ4Y62'!$M$62</f>
        <v>1807.6487</v>
      </c>
      <c r="N9" s="128">
        <f t="shared" si="1"/>
        <v>0.13062451936774033</v>
      </c>
    </row>
    <row r="10" spans="1:14" hidden="1">
      <c r="A10" s="77">
        <v>7</v>
      </c>
      <c r="B10" s="78" t="s">
        <v>71</v>
      </c>
      <c r="C10" s="78" t="s">
        <v>76</v>
      </c>
      <c r="D10" s="107">
        <v>824.67</v>
      </c>
      <c r="E10" s="109">
        <v>877.5</v>
      </c>
      <c r="F10" s="107">
        <v>16499.189999999999</v>
      </c>
      <c r="G10" s="108">
        <v>17324.397499999999</v>
      </c>
      <c r="H10" s="116" t="s">
        <v>253</v>
      </c>
      <c r="I10" s="126">
        <v>265683</v>
      </c>
      <c r="J10" s="127">
        <v>261200</v>
      </c>
      <c r="K10" s="129">
        <f t="shared" si="0"/>
        <v>-1.6873492093961599E-2</v>
      </c>
      <c r="L10" s="123">
        <f>[1]dataservice!$AD$555</f>
        <v>21683.6446</v>
      </c>
      <c r="M10" s="123">
        <f>'[2]Quick MethodQ4Y62'!$M$63</f>
        <v>22541.033599999999</v>
      </c>
      <c r="N10" s="128">
        <f t="shared" si="1"/>
        <v>3.9540815938294768E-2</v>
      </c>
    </row>
    <row r="11" spans="1:14" hidden="1">
      <c r="A11" s="77">
        <v>8</v>
      </c>
      <c r="B11" s="78" t="s">
        <v>81</v>
      </c>
      <c r="C11" s="78" t="s">
        <v>84</v>
      </c>
      <c r="D11" s="107">
        <v>662.33</v>
      </c>
      <c r="E11" s="107">
        <v>672.73</v>
      </c>
      <c r="F11" s="107">
        <v>15812.64</v>
      </c>
      <c r="G11" s="108">
        <v>17996.347699999998</v>
      </c>
      <c r="H11" s="116" t="s">
        <v>253</v>
      </c>
      <c r="I11" s="126">
        <v>108579</v>
      </c>
      <c r="J11" s="127">
        <v>110375</v>
      </c>
      <c r="K11" s="128">
        <f t="shared" si="0"/>
        <v>1.6540951749417474E-2</v>
      </c>
      <c r="L11" s="123">
        <f>[1]dataservice!$AD$562</f>
        <v>2171.7928000000002</v>
      </c>
      <c r="M11" s="123">
        <f>'[2]Quick MethodQ4Y62'!$M$71</f>
        <v>2132.6770999999999</v>
      </c>
      <c r="N11" s="129">
        <f t="shared" si="1"/>
        <v>-1.8010788137800385E-2</v>
      </c>
    </row>
    <row r="12" spans="1:14" hidden="1">
      <c r="A12" s="77">
        <v>9</v>
      </c>
      <c r="B12" s="78" t="s">
        <v>81</v>
      </c>
      <c r="C12" s="78" t="s">
        <v>85</v>
      </c>
      <c r="D12" s="107">
        <v>632.36</v>
      </c>
      <c r="E12" s="107">
        <v>626.6</v>
      </c>
      <c r="F12" s="107">
        <v>11903.13</v>
      </c>
      <c r="G12" s="108">
        <v>11755.386500000001</v>
      </c>
      <c r="H12" s="115" t="s">
        <v>252</v>
      </c>
      <c r="I12" s="126">
        <v>178194</v>
      </c>
      <c r="J12" s="127">
        <v>182669</v>
      </c>
      <c r="K12" s="128">
        <f t="shared" si="0"/>
        <v>2.5113079003782394E-2</v>
      </c>
      <c r="L12" s="123">
        <f>[1]dataservice!$AD$563</f>
        <v>6001.9712999999992</v>
      </c>
      <c r="M12" s="123">
        <f>'[2]Quick MethodQ4Y62'!$M$72</f>
        <v>6385.1522999999997</v>
      </c>
      <c r="N12" s="128">
        <f t="shared" si="1"/>
        <v>6.3842524538562942E-2</v>
      </c>
    </row>
    <row r="13" spans="1:14">
      <c r="A13" s="77">
        <v>10</v>
      </c>
      <c r="B13" s="78" t="s">
        <v>88</v>
      </c>
      <c r="C13" s="78" t="s">
        <v>92</v>
      </c>
      <c r="D13" s="107">
        <v>813.44</v>
      </c>
      <c r="E13" s="109">
        <v>823.5</v>
      </c>
      <c r="F13" s="107">
        <v>13606.52</v>
      </c>
      <c r="G13" s="108">
        <v>13243.8631</v>
      </c>
      <c r="H13" s="116" t="s">
        <v>239</v>
      </c>
      <c r="I13" s="126">
        <v>249710</v>
      </c>
      <c r="J13" s="127">
        <v>268826</v>
      </c>
      <c r="K13" s="128">
        <f t="shared" si="0"/>
        <v>7.6552801249449368E-2</v>
      </c>
      <c r="L13" s="123">
        <f>[1]dataservice!$AD$569</f>
        <v>15348.109</v>
      </c>
      <c r="M13" s="123">
        <f>'[2]Quick MethodQ4Y62'!$M$79</f>
        <v>16886.990000000002</v>
      </c>
      <c r="N13" s="128">
        <f t="shared" si="1"/>
        <v>0.10026518576327555</v>
      </c>
    </row>
    <row r="14" spans="1:14">
      <c r="A14" s="77">
        <v>11</v>
      </c>
      <c r="B14" s="78" t="s">
        <v>88</v>
      </c>
      <c r="C14" s="78" t="s">
        <v>93</v>
      </c>
      <c r="D14" s="107">
        <v>798.14</v>
      </c>
      <c r="E14" s="110">
        <v>1021.22</v>
      </c>
      <c r="F14" s="107">
        <v>29094.12</v>
      </c>
      <c r="G14" s="111">
        <v>28188.232800000002</v>
      </c>
      <c r="H14" s="117" t="s">
        <v>239</v>
      </c>
      <c r="I14" s="126">
        <v>35651</v>
      </c>
      <c r="J14" s="127">
        <v>29378</v>
      </c>
      <c r="K14" s="129">
        <f t="shared" si="0"/>
        <v>-0.17595579366637681</v>
      </c>
      <c r="L14" s="123">
        <f>[1]dataservice!$AD$570</f>
        <v>90.138500000000036</v>
      </c>
      <c r="M14" s="123">
        <f>'[2]Quick MethodQ4Y62'!$M$80</f>
        <v>65.097899999999996</v>
      </c>
      <c r="N14" s="129">
        <f t="shared" si="1"/>
        <v>-0.27780138342661603</v>
      </c>
    </row>
    <row r="15" spans="1:14">
      <c r="A15" s="77">
        <v>12</v>
      </c>
      <c r="B15" s="78" t="s">
        <v>88</v>
      </c>
      <c r="C15" s="78" t="s">
        <v>95</v>
      </c>
      <c r="D15" s="107">
        <v>703.47</v>
      </c>
      <c r="E15" s="107">
        <v>716.51</v>
      </c>
      <c r="F15" s="107">
        <v>12566.92</v>
      </c>
      <c r="G15" s="108">
        <v>15461.0623</v>
      </c>
      <c r="H15" s="116" t="s">
        <v>253</v>
      </c>
      <c r="I15" s="126">
        <v>211711</v>
      </c>
      <c r="J15" s="127">
        <v>221759</v>
      </c>
      <c r="K15" s="128">
        <f t="shared" si="0"/>
        <v>4.7460925506941067E-2</v>
      </c>
      <c r="L15" s="123">
        <f>[1]dataservice!$AD$572</f>
        <v>7341.4377999999997</v>
      </c>
      <c r="M15" s="123">
        <f>'[2]Quick MethodQ4Y62'!$M$82</f>
        <v>6035.8954000000003</v>
      </c>
      <c r="N15" s="129">
        <f t="shared" si="1"/>
        <v>-0.17783197727289871</v>
      </c>
    </row>
    <row r="16" spans="1:14">
      <c r="A16" s="77">
        <v>13</v>
      </c>
      <c r="B16" s="78" t="s">
        <v>88</v>
      </c>
      <c r="C16" s="78" t="s">
        <v>107</v>
      </c>
      <c r="D16" s="107">
        <v>589.14</v>
      </c>
      <c r="E16" s="107">
        <v>608.44000000000005</v>
      </c>
      <c r="F16" s="107">
        <v>14969.21</v>
      </c>
      <c r="G16" s="108">
        <v>13910.5553</v>
      </c>
      <c r="H16" s="116" t="s">
        <v>239</v>
      </c>
      <c r="I16" s="126">
        <v>272842</v>
      </c>
      <c r="J16" s="127">
        <v>267718</v>
      </c>
      <c r="K16" s="129">
        <f t="shared" si="0"/>
        <v>-1.8780099838001482E-2</v>
      </c>
      <c r="L16" s="123">
        <f>[1]dataservice!$AD$584</f>
        <v>8362.3195000000014</v>
      </c>
      <c r="M16" s="123">
        <f>'[2]Quick MethodQ4Y62'!$M$94</f>
        <v>9029.67</v>
      </c>
      <c r="N16" s="128">
        <f t="shared" si="1"/>
        <v>7.9804472909699095E-2</v>
      </c>
    </row>
    <row r="23" spans="5:5">
      <c r="E23" s="113"/>
    </row>
  </sheetData>
  <mergeCells count="8">
    <mergeCell ref="I2:N2"/>
    <mergeCell ref="H2:H3"/>
    <mergeCell ref="D2:E2"/>
    <mergeCell ref="F2:G2"/>
    <mergeCell ref="A1:G1"/>
    <mergeCell ref="A2:A3"/>
    <mergeCell ref="B2:B3"/>
    <mergeCell ref="C2:C3"/>
  </mergeCells>
  <phoneticPr fontId="1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00B050"/>
  </sheetPr>
  <dimension ref="A1:I111"/>
  <sheetViews>
    <sheetView tabSelected="1" topLeftCell="A14" zoomScale="80" zoomScaleNormal="80" workbookViewId="0">
      <selection activeCell="G36" sqref="G36"/>
    </sheetView>
  </sheetViews>
  <sheetFormatPr defaultColWidth="8.81640625" defaultRowHeight="24"/>
  <cols>
    <col min="1" max="1" width="4.7265625" style="20" customWidth="1"/>
    <col min="2" max="2" width="14.453125" style="26" customWidth="1"/>
    <col min="3" max="3" width="8.1796875" style="20" customWidth="1"/>
    <col min="4" max="4" width="33.08984375" style="26" customWidth="1"/>
    <col min="5" max="5" width="6.7265625" style="20" customWidth="1"/>
    <col min="6" max="7" width="6" style="20" customWidth="1"/>
    <col min="8" max="8" width="6" style="41" hidden="1" customWidth="1"/>
    <col min="9" max="9" width="28.1796875" style="42" customWidth="1"/>
    <col min="10" max="10" width="3.6328125" style="28" customWidth="1"/>
    <col min="11" max="16384" width="8.81640625" style="28"/>
  </cols>
  <sheetData>
    <row r="1" spans="1:9" ht="30">
      <c r="D1" s="27" t="s">
        <v>128</v>
      </c>
    </row>
    <row r="2" spans="1:9">
      <c r="C2" s="19" t="s">
        <v>227</v>
      </c>
      <c r="D2" s="19" t="s">
        <v>113</v>
      </c>
    </row>
    <row r="3" spans="1:9">
      <c r="C3" s="51">
        <v>1</v>
      </c>
      <c r="D3" s="52" t="s">
        <v>131</v>
      </c>
      <c r="E3" s="145" t="s">
        <v>129</v>
      </c>
    </row>
    <row r="4" spans="1:9">
      <c r="C4" s="53">
        <v>2</v>
      </c>
      <c r="D4" s="54" t="s">
        <v>115</v>
      </c>
      <c r="E4" s="146"/>
    </row>
    <row r="5" spans="1:9">
      <c r="C5" s="61">
        <v>3</v>
      </c>
      <c r="D5" s="55" t="s">
        <v>116</v>
      </c>
      <c r="E5" s="146"/>
    </row>
    <row r="6" spans="1:9">
      <c r="C6" s="62">
        <v>4</v>
      </c>
      <c r="D6" s="56" t="s">
        <v>114</v>
      </c>
      <c r="E6" s="146"/>
    </row>
    <row r="7" spans="1:9">
      <c r="C7" s="66">
        <v>5</v>
      </c>
      <c r="D7" s="57" t="s">
        <v>228</v>
      </c>
      <c r="E7" s="146"/>
    </row>
    <row r="8" spans="1:9">
      <c r="C8" s="67">
        <v>6</v>
      </c>
      <c r="D8" s="58" t="s">
        <v>229</v>
      </c>
      <c r="E8" s="147" t="s">
        <v>130</v>
      </c>
    </row>
    <row r="9" spans="1:9">
      <c r="C9" s="63">
        <v>7</v>
      </c>
      <c r="D9" s="59" t="s">
        <v>230</v>
      </c>
      <c r="E9" s="148"/>
    </row>
    <row r="10" spans="1:9">
      <c r="C10" s="68">
        <v>8</v>
      </c>
      <c r="D10" s="60" t="s">
        <v>126</v>
      </c>
      <c r="E10" s="148"/>
    </row>
    <row r="11" spans="1:9" ht="25.25" customHeight="1">
      <c r="C11" s="68">
        <v>9</v>
      </c>
      <c r="D11" s="60" t="s">
        <v>127</v>
      </c>
      <c r="E11" s="148"/>
    </row>
    <row r="12" spans="1:9" s="32" customFormat="1">
      <c r="A12" s="29"/>
      <c r="B12" s="30"/>
      <c r="C12" s="31"/>
      <c r="D12" s="3"/>
      <c r="E12" s="4"/>
      <c r="F12" s="29"/>
      <c r="G12" s="29"/>
      <c r="H12" s="43"/>
      <c r="I12" s="44"/>
    </row>
    <row r="13" spans="1:9">
      <c r="F13" s="33" t="s">
        <v>110</v>
      </c>
      <c r="G13" s="34" t="s">
        <v>112</v>
      </c>
      <c r="H13" s="45"/>
      <c r="I13" s="46"/>
    </row>
    <row r="14" spans="1:9" s="38" customFormat="1" ht="59.4" customHeight="1">
      <c r="A14" s="35" t="s">
        <v>225</v>
      </c>
      <c r="B14" s="36" t="s">
        <v>133</v>
      </c>
      <c r="C14" s="35" t="s">
        <v>226</v>
      </c>
      <c r="D14" s="36" t="s">
        <v>0</v>
      </c>
      <c r="E14" s="35" t="s">
        <v>1</v>
      </c>
      <c r="F14" s="37" t="s">
        <v>111</v>
      </c>
      <c r="G14" s="37" t="s">
        <v>231</v>
      </c>
      <c r="H14" s="38" t="s">
        <v>227</v>
      </c>
      <c r="I14" s="39" t="s">
        <v>113</v>
      </c>
    </row>
    <row r="15" spans="1:9" customFormat="1" hidden="1">
      <c r="A15" s="20">
        <v>8</v>
      </c>
      <c r="B15" s="26" t="s">
        <v>15</v>
      </c>
      <c r="C15" s="20">
        <v>10705</v>
      </c>
      <c r="D15" s="26" t="s">
        <v>16</v>
      </c>
      <c r="E15" s="20" t="s">
        <v>14</v>
      </c>
      <c r="F15" s="20">
        <v>3</v>
      </c>
      <c r="G15" s="20">
        <v>2</v>
      </c>
      <c r="H15" s="66">
        <v>5</v>
      </c>
      <c r="I15" s="23" t="s">
        <v>228</v>
      </c>
    </row>
    <row r="16" spans="1:9" hidden="1">
      <c r="A16" s="20">
        <v>8</v>
      </c>
      <c r="B16" s="26" t="s">
        <v>15</v>
      </c>
      <c r="C16" s="20">
        <v>11030</v>
      </c>
      <c r="D16" s="26" t="s">
        <v>17</v>
      </c>
      <c r="E16" s="20" t="s">
        <v>13</v>
      </c>
      <c r="F16" s="20">
        <v>2</v>
      </c>
      <c r="G16" s="20">
        <v>0</v>
      </c>
      <c r="H16" s="61">
        <v>3</v>
      </c>
      <c r="I16" s="22" t="s">
        <v>116</v>
      </c>
    </row>
    <row r="17" spans="1:9" customFormat="1" hidden="1">
      <c r="A17" s="20">
        <v>8</v>
      </c>
      <c r="B17" s="26" t="s">
        <v>15</v>
      </c>
      <c r="C17" s="20">
        <v>11031</v>
      </c>
      <c r="D17" s="26" t="s">
        <v>18</v>
      </c>
      <c r="E17" s="20" t="s">
        <v>13</v>
      </c>
      <c r="F17" s="20">
        <v>1</v>
      </c>
      <c r="G17" s="20">
        <v>1</v>
      </c>
      <c r="H17" s="53">
        <v>2</v>
      </c>
      <c r="I17" s="54" t="s">
        <v>115</v>
      </c>
    </row>
    <row r="18" spans="1:9" customFormat="1" hidden="1">
      <c r="A18" s="20">
        <v>8</v>
      </c>
      <c r="B18" s="26" t="s">
        <v>15</v>
      </c>
      <c r="C18" s="20">
        <v>11032</v>
      </c>
      <c r="D18" s="26" t="s">
        <v>19</v>
      </c>
      <c r="E18" s="20" t="s">
        <v>13</v>
      </c>
      <c r="F18" s="20">
        <v>1</v>
      </c>
      <c r="G18" s="20">
        <v>2</v>
      </c>
      <c r="H18" s="66">
        <v>5</v>
      </c>
      <c r="I18" s="23" t="s">
        <v>228</v>
      </c>
    </row>
    <row r="19" spans="1:9" customFormat="1" hidden="1">
      <c r="A19" s="20">
        <v>8</v>
      </c>
      <c r="B19" s="26" t="s">
        <v>15</v>
      </c>
      <c r="C19" s="20">
        <v>11033</v>
      </c>
      <c r="D19" s="26" t="s">
        <v>20</v>
      </c>
      <c r="E19" s="20" t="s">
        <v>13</v>
      </c>
      <c r="F19" s="20">
        <v>7</v>
      </c>
      <c r="G19" s="20">
        <v>2</v>
      </c>
      <c r="H19" s="49">
        <v>4</v>
      </c>
      <c r="I19" s="21" t="s">
        <v>114</v>
      </c>
    </row>
    <row r="20" spans="1:9" customFormat="1" hidden="1">
      <c r="A20" s="20">
        <v>8</v>
      </c>
      <c r="B20" s="26" t="s">
        <v>15</v>
      </c>
      <c r="C20" s="20">
        <v>11034</v>
      </c>
      <c r="D20" s="26" t="s">
        <v>21</v>
      </c>
      <c r="E20" s="20" t="s">
        <v>13</v>
      </c>
      <c r="F20" s="20">
        <v>2</v>
      </c>
      <c r="G20" s="20">
        <v>1</v>
      </c>
      <c r="H20" s="61">
        <v>3</v>
      </c>
      <c r="I20" s="22" t="s">
        <v>116</v>
      </c>
    </row>
    <row r="21" spans="1:9" customFormat="1" hidden="1">
      <c r="A21" s="20">
        <v>8</v>
      </c>
      <c r="B21" s="26" t="s">
        <v>15</v>
      </c>
      <c r="C21" s="20">
        <v>11035</v>
      </c>
      <c r="D21" s="26" t="s">
        <v>22</v>
      </c>
      <c r="E21" s="20" t="s">
        <v>13</v>
      </c>
      <c r="F21" s="20">
        <v>1</v>
      </c>
      <c r="G21" s="20">
        <v>1</v>
      </c>
      <c r="H21" s="53">
        <v>2</v>
      </c>
      <c r="I21" s="54" t="s">
        <v>115</v>
      </c>
    </row>
    <row r="22" spans="1:9" customFormat="1" hidden="1">
      <c r="A22" s="20">
        <v>8</v>
      </c>
      <c r="B22" s="26" t="s">
        <v>15</v>
      </c>
      <c r="C22" s="20">
        <v>11036</v>
      </c>
      <c r="D22" s="26" t="s">
        <v>23</v>
      </c>
      <c r="E22" s="20" t="s">
        <v>13</v>
      </c>
      <c r="F22" s="20">
        <v>1</v>
      </c>
      <c r="G22" s="40">
        <v>5</v>
      </c>
      <c r="H22" s="47">
        <v>6</v>
      </c>
      <c r="I22" s="48" t="s">
        <v>125</v>
      </c>
    </row>
    <row r="23" spans="1:9" customFormat="1" hidden="1">
      <c r="A23" s="20">
        <v>8</v>
      </c>
      <c r="B23" s="26" t="s">
        <v>15</v>
      </c>
      <c r="C23" s="20">
        <v>11037</v>
      </c>
      <c r="D23" s="26" t="s">
        <v>24</v>
      </c>
      <c r="E23" s="20" t="s">
        <v>13</v>
      </c>
      <c r="F23" s="20">
        <v>1</v>
      </c>
      <c r="G23" s="20">
        <v>3</v>
      </c>
      <c r="H23" s="66">
        <v>5</v>
      </c>
      <c r="I23" s="23" t="s">
        <v>228</v>
      </c>
    </row>
    <row r="24" spans="1:9" customFormat="1" hidden="1">
      <c r="A24" s="20">
        <v>8</v>
      </c>
      <c r="B24" s="26" t="s">
        <v>15</v>
      </c>
      <c r="C24" s="20">
        <v>11038</v>
      </c>
      <c r="D24" s="26" t="s">
        <v>25</v>
      </c>
      <c r="E24" s="20" t="s">
        <v>13</v>
      </c>
      <c r="F24" s="20">
        <v>7</v>
      </c>
      <c r="G24" s="20">
        <v>2</v>
      </c>
      <c r="H24" s="49">
        <v>4</v>
      </c>
      <c r="I24" s="21" t="s">
        <v>114</v>
      </c>
    </row>
    <row r="25" spans="1:9" customFormat="1" hidden="1">
      <c r="A25" s="20">
        <v>8</v>
      </c>
      <c r="B25" s="26" t="s">
        <v>15</v>
      </c>
      <c r="C25" s="20">
        <v>11039</v>
      </c>
      <c r="D25" s="26" t="s">
        <v>26</v>
      </c>
      <c r="E25" s="20" t="s">
        <v>13</v>
      </c>
      <c r="F25" s="20">
        <v>0</v>
      </c>
      <c r="G25" s="20">
        <v>1</v>
      </c>
      <c r="H25" s="66">
        <v>5</v>
      </c>
      <c r="I25" s="23" t="s">
        <v>228</v>
      </c>
    </row>
    <row r="26" spans="1:9" customFormat="1" hidden="1">
      <c r="A26" s="20">
        <v>8</v>
      </c>
      <c r="B26" s="26" t="s">
        <v>15</v>
      </c>
      <c r="C26" s="20">
        <v>11447</v>
      </c>
      <c r="D26" s="26" t="s">
        <v>27</v>
      </c>
      <c r="E26" s="20" t="s">
        <v>13</v>
      </c>
      <c r="F26" s="20">
        <v>1</v>
      </c>
      <c r="G26" s="40">
        <v>4</v>
      </c>
      <c r="H26" s="47">
        <v>6</v>
      </c>
      <c r="I26" s="48" t="s">
        <v>125</v>
      </c>
    </row>
    <row r="27" spans="1:9" customFormat="1" hidden="1">
      <c r="A27" s="20">
        <v>8</v>
      </c>
      <c r="B27" s="26" t="s">
        <v>15</v>
      </c>
      <c r="C27" s="20">
        <v>14133</v>
      </c>
      <c r="D27" s="26" t="s">
        <v>28</v>
      </c>
      <c r="E27" s="20" t="s">
        <v>13</v>
      </c>
      <c r="F27" s="20">
        <v>0</v>
      </c>
      <c r="G27" s="20">
        <v>1</v>
      </c>
      <c r="H27" s="66">
        <v>5</v>
      </c>
      <c r="I27" s="23" t="s">
        <v>228</v>
      </c>
    </row>
    <row r="28" spans="1:9" customFormat="1" hidden="1">
      <c r="A28" s="20">
        <v>8</v>
      </c>
      <c r="B28" s="26" t="s">
        <v>15</v>
      </c>
      <c r="C28" s="20">
        <v>28861</v>
      </c>
      <c r="D28" s="26" t="s">
        <v>29</v>
      </c>
      <c r="E28" s="20" t="s">
        <v>13</v>
      </c>
      <c r="F28" s="20">
        <v>3</v>
      </c>
      <c r="G28" s="20">
        <v>2</v>
      </c>
      <c r="H28" s="66">
        <v>5</v>
      </c>
      <c r="I28" s="57" t="s">
        <v>228</v>
      </c>
    </row>
    <row r="29" spans="1:9" customFormat="1">
      <c r="A29" s="20">
        <v>8</v>
      </c>
      <c r="B29" s="26" t="s">
        <v>30</v>
      </c>
      <c r="C29" s="20">
        <v>10711</v>
      </c>
      <c r="D29" s="26" t="s">
        <v>31</v>
      </c>
      <c r="E29" s="20" t="s">
        <v>14</v>
      </c>
      <c r="F29" s="20">
        <v>0</v>
      </c>
      <c r="G29" s="20">
        <v>1</v>
      </c>
      <c r="H29" s="66">
        <v>5</v>
      </c>
      <c r="I29" s="23" t="s">
        <v>228</v>
      </c>
    </row>
    <row r="30" spans="1:9" customFormat="1">
      <c r="A30" s="20">
        <v>8</v>
      </c>
      <c r="B30" s="26" t="s">
        <v>30</v>
      </c>
      <c r="C30" s="20">
        <v>11104</v>
      </c>
      <c r="D30" s="26" t="s">
        <v>32</v>
      </c>
      <c r="E30" s="20" t="s">
        <v>13</v>
      </c>
      <c r="F30" s="20">
        <v>0</v>
      </c>
      <c r="G30" s="20">
        <v>1</v>
      </c>
      <c r="H30" s="66">
        <v>5</v>
      </c>
      <c r="I30" s="23" t="s">
        <v>228</v>
      </c>
    </row>
    <row r="31" spans="1:9" customFormat="1">
      <c r="A31" s="20">
        <v>8</v>
      </c>
      <c r="B31" s="26" t="s">
        <v>30</v>
      </c>
      <c r="C31" s="20">
        <v>11105</v>
      </c>
      <c r="D31" s="26" t="s">
        <v>33</v>
      </c>
      <c r="E31" s="20" t="s">
        <v>13</v>
      </c>
      <c r="F31" s="20">
        <v>0</v>
      </c>
      <c r="G31" s="20">
        <v>1</v>
      </c>
      <c r="H31" s="66">
        <v>5</v>
      </c>
      <c r="I31" s="23" t="s">
        <v>228</v>
      </c>
    </row>
    <row r="32" spans="1:9">
      <c r="A32" s="20">
        <v>8</v>
      </c>
      <c r="B32" s="26" t="s">
        <v>30</v>
      </c>
      <c r="C32" s="20">
        <v>11106</v>
      </c>
      <c r="D32" s="26" t="s">
        <v>34</v>
      </c>
      <c r="E32" s="20" t="s">
        <v>13</v>
      </c>
      <c r="F32" s="20">
        <v>4</v>
      </c>
      <c r="G32" s="20">
        <v>0</v>
      </c>
      <c r="H32" s="49">
        <v>4</v>
      </c>
      <c r="I32" s="21" t="s">
        <v>114</v>
      </c>
    </row>
    <row r="33" spans="1:9" customFormat="1">
      <c r="A33" s="20">
        <v>8</v>
      </c>
      <c r="B33" s="26" t="s">
        <v>30</v>
      </c>
      <c r="C33" s="20">
        <v>11107</v>
      </c>
      <c r="D33" s="26" t="s">
        <v>35</v>
      </c>
      <c r="E33" s="20" t="s">
        <v>13</v>
      </c>
      <c r="F33" s="20">
        <v>0</v>
      </c>
      <c r="G33" s="20">
        <v>0</v>
      </c>
      <c r="H33" s="25">
        <v>1</v>
      </c>
      <c r="I33" s="64" t="s">
        <v>131</v>
      </c>
    </row>
    <row r="34" spans="1:9" customFormat="1">
      <c r="A34" s="20">
        <v>8</v>
      </c>
      <c r="B34" s="26" t="s">
        <v>30</v>
      </c>
      <c r="C34" s="20">
        <v>11108</v>
      </c>
      <c r="D34" s="26" t="s">
        <v>36</v>
      </c>
      <c r="E34" s="20" t="s">
        <v>13</v>
      </c>
      <c r="F34" s="20">
        <v>0</v>
      </c>
      <c r="G34" s="20">
        <v>0</v>
      </c>
      <c r="H34" s="25">
        <v>1</v>
      </c>
      <c r="I34" s="64" t="s">
        <v>131</v>
      </c>
    </row>
    <row r="35" spans="1:9" customFormat="1">
      <c r="A35" s="20">
        <v>8</v>
      </c>
      <c r="B35" s="26" t="s">
        <v>30</v>
      </c>
      <c r="C35" s="20">
        <v>11109</v>
      </c>
      <c r="D35" s="26" t="s">
        <v>37</v>
      </c>
      <c r="E35" s="20" t="s">
        <v>13</v>
      </c>
      <c r="F35" s="20">
        <v>0</v>
      </c>
      <c r="G35" s="20">
        <v>1</v>
      </c>
      <c r="H35" s="66">
        <v>5</v>
      </c>
      <c r="I35" s="23" t="s">
        <v>228</v>
      </c>
    </row>
    <row r="36" spans="1:9" customFormat="1">
      <c r="A36" s="20">
        <v>8</v>
      </c>
      <c r="B36" s="26" t="s">
        <v>30</v>
      </c>
      <c r="C36" s="20">
        <v>11110</v>
      </c>
      <c r="D36" s="26" t="s">
        <v>38</v>
      </c>
      <c r="E36" s="20" t="s">
        <v>13</v>
      </c>
      <c r="F36" s="20">
        <v>1</v>
      </c>
      <c r="G36" s="20">
        <v>1</v>
      </c>
      <c r="H36" s="53">
        <v>2</v>
      </c>
      <c r="I36" s="54" t="s">
        <v>115</v>
      </c>
    </row>
    <row r="37" spans="1:9" customFormat="1">
      <c r="A37" s="20">
        <v>8</v>
      </c>
      <c r="B37" s="26" t="s">
        <v>30</v>
      </c>
      <c r="C37" s="20">
        <v>11111</v>
      </c>
      <c r="D37" s="26" t="s">
        <v>39</v>
      </c>
      <c r="E37" s="20" t="s">
        <v>13</v>
      </c>
      <c r="F37" s="20">
        <v>0</v>
      </c>
      <c r="G37" s="20">
        <v>0</v>
      </c>
      <c r="H37" s="25">
        <v>1</v>
      </c>
      <c r="I37" s="64" t="s">
        <v>131</v>
      </c>
    </row>
    <row r="38" spans="1:9" customFormat="1">
      <c r="A38" s="20">
        <v>8</v>
      </c>
      <c r="B38" s="26" t="s">
        <v>30</v>
      </c>
      <c r="C38" s="20">
        <v>11112</v>
      </c>
      <c r="D38" s="26" t="s">
        <v>40</v>
      </c>
      <c r="E38" s="20" t="s">
        <v>13</v>
      </c>
      <c r="F38" s="20">
        <v>1</v>
      </c>
      <c r="G38" s="20">
        <v>0</v>
      </c>
      <c r="H38" s="61">
        <v>3</v>
      </c>
      <c r="I38" s="55" t="s">
        <v>116</v>
      </c>
    </row>
    <row r="39" spans="1:9" customFormat="1">
      <c r="A39" s="20">
        <v>8</v>
      </c>
      <c r="B39" s="26" t="s">
        <v>30</v>
      </c>
      <c r="C39" s="20">
        <v>11451</v>
      </c>
      <c r="D39" s="26" t="s">
        <v>41</v>
      </c>
      <c r="E39" s="20" t="s">
        <v>13</v>
      </c>
      <c r="F39" s="40">
        <v>6</v>
      </c>
      <c r="G39" s="40">
        <v>6</v>
      </c>
      <c r="H39" s="63">
        <v>7</v>
      </c>
      <c r="I39" s="24" t="s">
        <v>132</v>
      </c>
    </row>
    <row r="40" spans="1:9" customFormat="1">
      <c r="A40" s="20">
        <v>8</v>
      </c>
      <c r="B40" s="26" t="s">
        <v>30</v>
      </c>
      <c r="C40" s="20">
        <v>40840</v>
      </c>
      <c r="D40" s="26" t="s">
        <v>42</v>
      </c>
      <c r="E40" s="20" t="s">
        <v>13</v>
      </c>
      <c r="F40" s="20">
        <v>0</v>
      </c>
      <c r="G40" s="20">
        <v>0</v>
      </c>
      <c r="H40" s="25">
        <v>1</v>
      </c>
      <c r="I40" s="64" t="s">
        <v>131</v>
      </c>
    </row>
    <row r="41" spans="1:9" customFormat="1" hidden="1">
      <c r="A41" s="20">
        <v>8</v>
      </c>
      <c r="B41" s="26" t="s">
        <v>43</v>
      </c>
      <c r="C41" s="20">
        <v>11040</v>
      </c>
      <c r="D41" s="26" t="s">
        <v>44</v>
      </c>
      <c r="E41" s="20" t="s">
        <v>14</v>
      </c>
      <c r="F41" s="20">
        <v>2</v>
      </c>
      <c r="G41" s="40">
        <v>4</v>
      </c>
      <c r="H41" s="47">
        <v>6</v>
      </c>
      <c r="I41" s="48" t="s">
        <v>125</v>
      </c>
    </row>
    <row r="42" spans="1:9" customFormat="1" hidden="1">
      <c r="A42" s="20">
        <v>8</v>
      </c>
      <c r="B42" s="26" t="s">
        <v>43</v>
      </c>
      <c r="C42" s="20">
        <v>11041</v>
      </c>
      <c r="D42" s="26" t="s">
        <v>45</v>
      </c>
      <c r="E42" s="20" t="s">
        <v>13</v>
      </c>
      <c r="F42" s="20">
        <v>1</v>
      </c>
      <c r="G42" s="20">
        <v>0</v>
      </c>
      <c r="H42" s="61">
        <v>3</v>
      </c>
      <c r="I42" s="55" t="s">
        <v>116</v>
      </c>
    </row>
    <row r="43" spans="1:9" customFormat="1" hidden="1">
      <c r="A43" s="20">
        <v>8</v>
      </c>
      <c r="B43" s="26" t="s">
        <v>43</v>
      </c>
      <c r="C43" s="20">
        <v>11043</v>
      </c>
      <c r="D43" s="26" t="s">
        <v>46</v>
      </c>
      <c r="E43" s="20" t="s">
        <v>13</v>
      </c>
      <c r="F43" s="20">
        <v>1</v>
      </c>
      <c r="G43" s="20">
        <v>1</v>
      </c>
      <c r="H43" s="53">
        <v>2</v>
      </c>
      <c r="I43" s="54" t="s">
        <v>115</v>
      </c>
    </row>
    <row r="44" spans="1:9" customFormat="1" hidden="1">
      <c r="A44" s="20">
        <v>8</v>
      </c>
      <c r="B44" s="26" t="s">
        <v>43</v>
      </c>
      <c r="C44" s="20">
        <v>11046</v>
      </c>
      <c r="D44" s="26" t="s">
        <v>47</v>
      </c>
      <c r="E44" s="20" t="s">
        <v>13</v>
      </c>
      <c r="F44" s="40">
        <v>1</v>
      </c>
      <c r="G44" s="20">
        <v>1</v>
      </c>
      <c r="H44" s="53">
        <v>2</v>
      </c>
      <c r="I44" s="54" t="s">
        <v>115</v>
      </c>
    </row>
    <row r="45" spans="1:9" hidden="1">
      <c r="A45" s="20">
        <v>8</v>
      </c>
      <c r="B45" s="26" t="s">
        <v>43</v>
      </c>
      <c r="C45" s="20">
        <v>11047</v>
      </c>
      <c r="D45" s="26" t="s">
        <v>48</v>
      </c>
      <c r="E45" s="20" t="s">
        <v>13</v>
      </c>
      <c r="F45" s="20">
        <v>1</v>
      </c>
      <c r="G45" s="20">
        <v>0</v>
      </c>
      <c r="H45" s="61">
        <v>3</v>
      </c>
      <c r="I45" s="55" t="s">
        <v>116</v>
      </c>
    </row>
    <row r="46" spans="1:9" customFormat="1" hidden="1">
      <c r="A46" s="20">
        <v>8</v>
      </c>
      <c r="B46" s="26" t="s">
        <v>43</v>
      </c>
      <c r="C46" s="20">
        <v>11048</v>
      </c>
      <c r="D46" s="26" t="s">
        <v>49</v>
      </c>
      <c r="E46" s="20" t="s">
        <v>13</v>
      </c>
      <c r="F46" s="20">
        <v>0</v>
      </c>
      <c r="G46" s="20">
        <v>0</v>
      </c>
      <c r="H46" s="25">
        <v>1</v>
      </c>
      <c r="I46" s="64" t="s">
        <v>131</v>
      </c>
    </row>
    <row r="47" spans="1:9" hidden="1">
      <c r="A47" s="20">
        <v>8</v>
      </c>
      <c r="B47" s="26" t="s">
        <v>43</v>
      </c>
      <c r="C47" s="20">
        <v>11049</v>
      </c>
      <c r="D47" s="26" t="s">
        <v>50</v>
      </c>
      <c r="E47" s="20" t="s">
        <v>13</v>
      </c>
      <c r="F47" s="20">
        <v>3</v>
      </c>
      <c r="G47" s="20">
        <v>0</v>
      </c>
      <c r="H47" s="61">
        <v>3</v>
      </c>
      <c r="I47" s="22" t="s">
        <v>116</v>
      </c>
    </row>
    <row r="48" spans="1:9" customFormat="1" hidden="1">
      <c r="A48" s="20">
        <v>8</v>
      </c>
      <c r="B48" s="26" t="s">
        <v>43</v>
      </c>
      <c r="C48" s="20">
        <v>11050</v>
      </c>
      <c r="D48" s="26" t="s">
        <v>51</v>
      </c>
      <c r="E48" s="20" t="s">
        <v>13</v>
      </c>
      <c r="F48" s="20">
        <v>3</v>
      </c>
      <c r="G48" s="20">
        <v>1</v>
      </c>
      <c r="H48" s="61">
        <v>3</v>
      </c>
      <c r="I48" s="22" t="s">
        <v>116</v>
      </c>
    </row>
    <row r="49" spans="1:9" customFormat="1" hidden="1">
      <c r="A49" s="20">
        <v>8</v>
      </c>
      <c r="B49" s="26" t="s">
        <v>52</v>
      </c>
      <c r="C49" s="20">
        <v>10710</v>
      </c>
      <c r="D49" s="26" t="s">
        <v>53</v>
      </c>
      <c r="E49" s="20" t="s">
        <v>12</v>
      </c>
      <c r="F49" s="20">
        <v>2</v>
      </c>
      <c r="G49" s="20">
        <v>3</v>
      </c>
      <c r="H49" s="66">
        <v>5</v>
      </c>
      <c r="I49" s="57" t="s">
        <v>228</v>
      </c>
    </row>
    <row r="50" spans="1:9" customFormat="1" hidden="1">
      <c r="A50" s="20">
        <v>8</v>
      </c>
      <c r="B50" s="26" t="s">
        <v>52</v>
      </c>
      <c r="C50" s="20">
        <v>11089</v>
      </c>
      <c r="D50" s="26" t="s">
        <v>54</v>
      </c>
      <c r="E50" s="20" t="s">
        <v>13</v>
      </c>
      <c r="F50" s="20">
        <v>0</v>
      </c>
      <c r="G50" s="20">
        <v>3</v>
      </c>
      <c r="H50" s="66">
        <v>5</v>
      </c>
      <c r="I50" s="23" t="s">
        <v>228</v>
      </c>
    </row>
    <row r="51" spans="1:9" customFormat="1" hidden="1">
      <c r="A51" s="20">
        <v>8</v>
      </c>
      <c r="B51" s="26" t="s">
        <v>52</v>
      </c>
      <c r="C51" s="20">
        <v>11090</v>
      </c>
      <c r="D51" s="26" t="s">
        <v>55</v>
      </c>
      <c r="E51" s="20" t="s">
        <v>13</v>
      </c>
      <c r="F51" s="20">
        <v>1</v>
      </c>
      <c r="G51" s="20">
        <v>0</v>
      </c>
      <c r="H51" s="61">
        <v>3</v>
      </c>
      <c r="I51" s="55" t="s">
        <v>116</v>
      </c>
    </row>
    <row r="52" spans="1:9" customFormat="1" hidden="1">
      <c r="A52" s="20">
        <v>8</v>
      </c>
      <c r="B52" s="26" t="s">
        <v>52</v>
      </c>
      <c r="C52" s="20">
        <v>11091</v>
      </c>
      <c r="D52" s="26" t="s">
        <v>56</v>
      </c>
      <c r="E52" s="20" t="s">
        <v>13</v>
      </c>
      <c r="F52" s="20">
        <v>3</v>
      </c>
      <c r="G52" s="40">
        <v>4</v>
      </c>
      <c r="H52" s="47">
        <v>6</v>
      </c>
      <c r="I52" s="48" t="s">
        <v>125</v>
      </c>
    </row>
    <row r="53" spans="1:9" customFormat="1" hidden="1">
      <c r="A53" s="20">
        <v>8</v>
      </c>
      <c r="B53" s="26" t="s">
        <v>52</v>
      </c>
      <c r="C53" s="20">
        <v>11092</v>
      </c>
      <c r="D53" s="26" t="s">
        <v>57</v>
      </c>
      <c r="E53" s="20" t="s">
        <v>13</v>
      </c>
      <c r="F53" s="40">
        <v>6</v>
      </c>
      <c r="G53" s="40">
        <v>6</v>
      </c>
      <c r="H53" s="63">
        <v>7</v>
      </c>
      <c r="I53" s="24" t="s">
        <v>132</v>
      </c>
    </row>
    <row r="54" spans="1:9" customFormat="1" hidden="1">
      <c r="A54" s="20">
        <v>8</v>
      </c>
      <c r="B54" s="26" t="s">
        <v>52</v>
      </c>
      <c r="C54" s="20">
        <v>11093</v>
      </c>
      <c r="D54" s="26" t="s">
        <v>58</v>
      </c>
      <c r="E54" s="20" t="s">
        <v>13</v>
      </c>
      <c r="F54" s="20">
        <v>3</v>
      </c>
      <c r="G54" s="20">
        <v>3</v>
      </c>
      <c r="H54" s="50">
        <v>2</v>
      </c>
      <c r="I54" s="21" t="s">
        <v>115</v>
      </c>
    </row>
    <row r="55" spans="1:9" customFormat="1" hidden="1">
      <c r="A55" s="20">
        <v>8</v>
      </c>
      <c r="B55" s="26" t="s">
        <v>52</v>
      </c>
      <c r="C55" s="20">
        <v>11094</v>
      </c>
      <c r="D55" s="26" t="s">
        <v>59</v>
      </c>
      <c r="E55" s="20" t="s">
        <v>13</v>
      </c>
      <c r="F55" s="40">
        <v>4</v>
      </c>
      <c r="G55" s="20">
        <v>0</v>
      </c>
      <c r="H55" s="49">
        <v>4</v>
      </c>
      <c r="I55" s="21" t="s">
        <v>114</v>
      </c>
    </row>
    <row r="56" spans="1:9" customFormat="1" hidden="1">
      <c r="A56" s="20">
        <v>8</v>
      </c>
      <c r="B56" s="26" t="s">
        <v>52</v>
      </c>
      <c r="C56" s="20">
        <v>11095</v>
      </c>
      <c r="D56" s="26" t="s">
        <v>60</v>
      </c>
      <c r="E56" s="20" t="s">
        <v>13</v>
      </c>
      <c r="F56" s="40">
        <v>4</v>
      </c>
      <c r="G56" s="20">
        <v>2</v>
      </c>
      <c r="H56" s="49">
        <v>4</v>
      </c>
      <c r="I56" s="21" t="s">
        <v>114</v>
      </c>
    </row>
    <row r="57" spans="1:9" customFormat="1" hidden="1">
      <c r="A57" s="20">
        <v>8</v>
      </c>
      <c r="B57" s="26" t="s">
        <v>52</v>
      </c>
      <c r="C57" s="20">
        <v>11096</v>
      </c>
      <c r="D57" s="26" t="s">
        <v>61</v>
      </c>
      <c r="E57" s="20" t="s">
        <v>13</v>
      </c>
      <c r="F57" s="20">
        <v>1</v>
      </c>
      <c r="G57" s="20">
        <v>1</v>
      </c>
      <c r="H57" s="53">
        <v>2</v>
      </c>
      <c r="I57" s="54" t="s">
        <v>115</v>
      </c>
    </row>
    <row r="58" spans="1:9" customFormat="1" hidden="1">
      <c r="A58" s="20">
        <v>8</v>
      </c>
      <c r="B58" s="26" t="s">
        <v>52</v>
      </c>
      <c r="C58" s="20">
        <v>11097</v>
      </c>
      <c r="D58" s="26" t="s">
        <v>62</v>
      </c>
      <c r="E58" s="20" t="s">
        <v>13</v>
      </c>
      <c r="F58" s="40">
        <v>6</v>
      </c>
      <c r="G58" s="40">
        <v>6</v>
      </c>
      <c r="H58" s="63">
        <v>7</v>
      </c>
      <c r="I58" s="24" t="s">
        <v>132</v>
      </c>
    </row>
    <row r="59" spans="1:9" customFormat="1" hidden="1">
      <c r="A59" s="20">
        <v>8</v>
      </c>
      <c r="B59" s="26" t="s">
        <v>52</v>
      </c>
      <c r="C59" s="20">
        <v>11098</v>
      </c>
      <c r="D59" s="26" t="s">
        <v>63</v>
      </c>
      <c r="E59" s="20" t="s">
        <v>13</v>
      </c>
      <c r="F59" s="40">
        <v>6</v>
      </c>
      <c r="G59" s="40">
        <v>6</v>
      </c>
      <c r="H59" s="63">
        <v>7</v>
      </c>
      <c r="I59" s="24" t="s">
        <v>132</v>
      </c>
    </row>
    <row r="60" spans="1:9" customFormat="1" hidden="1">
      <c r="A60" s="20">
        <v>8</v>
      </c>
      <c r="B60" s="26" t="s">
        <v>52</v>
      </c>
      <c r="C60" s="20">
        <v>11099</v>
      </c>
      <c r="D60" s="26" t="s">
        <v>64</v>
      </c>
      <c r="E60" s="20" t="s">
        <v>13</v>
      </c>
      <c r="F60" s="20">
        <v>0</v>
      </c>
      <c r="G60" s="20">
        <v>1</v>
      </c>
      <c r="H60" s="66">
        <v>5</v>
      </c>
      <c r="I60" s="23" t="s">
        <v>228</v>
      </c>
    </row>
    <row r="61" spans="1:9" customFormat="1" hidden="1">
      <c r="A61" s="20">
        <v>8</v>
      </c>
      <c r="B61" s="26" t="s">
        <v>52</v>
      </c>
      <c r="C61" s="20">
        <v>11100</v>
      </c>
      <c r="D61" s="26" t="s">
        <v>65</v>
      </c>
      <c r="E61" s="20" t="s">
        <v>13</v>
      </c>
      <c r="F61" s="20">
        <v>0</v>
      </c>
      <c r="G61" s="20">
        <v>2</v>
      </c>
      <c r="H61" s="66">
        <v>5</v>
      </c>
      <c r="I61" s="23" t="s">
        <v>228</v>
      </c>
    </row>
    <row r="62" spans="1:9" customFormat="1" hidden="1">
      <c r="A62" s="20">
        <v>8</v>
      </c>
      <c r="B62" s="26" t="s">
        <v>52</v>
      </c>
      <c r="C62" s="20">
        <v>11101</v>
      </c>
      <c r="D62" s="26" t="s">
        <v>66</v>
      </c>
      <c r="E62" s="20" t="s">
        <v>13</v>
      </c>
      <c r="F62" s="40">
        <v>6</v>
      </c>
      <c r="G62" s="40">
        <v>6</v>
      </c>
      <c r="H62" s="63">
        <v>7</v>
      </c>
      <c r="I62" s="24" t="s">
        <v>132</v>
      </c>
    </row>
    <row r="63" spans="1:9" customFormat="1" hidden="1">
      <c r="A63" s="20">
        <v>8</v>
      </c>
      <c r="B63" s="26" t="s">
        <v>52</v>
      </c>
      <c r="C63" s="20">
        <v>11102</v>
      </c>
      <c r="D63" s="26" t="s">
        <v>67</v>
      </c>
      <c r="E63" s="20" t="s">
        <v>13</v>
      </c>
      <c r="F63" s="20">
        <v>1</v>
      </c>
      <c r="G63" s="20">
        <v>2</v>
      </c>
      <c r="H63" s="66">
        <v>5</v>
      </c>
      <c r="I63" s="23" t="s">
        <v>228</v>
      </c>
    </row>
    <row r="64" spans="1:9" hidden="1">
      <c r="A64" s="20">
        <v>8</v>
      </c>
      <c r="B64" s="26" t="s">
        <v>52</v>
      </c>
      <c r="C64" s="20">
        <v>11103</v>
      </c>
      <c r="D64" s="26" t="s">
        <v>68</v>
      </c>
      <c r="E64" s="20" t="s">
        <v>13</v>
      </c>
      <c r="F64" s="20">
        <v>0</v>
      </c>
      <c r="G64" s="20">
        <v>0</v>
      </c>
      <c r="H64" s="25">
        <v>1</v>
      </c>
      <c r="I64" s="64" t="s">
        <v>131</v>
      </c>
    </row>
    <row r="65" spans="1:9" customFormat="1" hidden="1">
      <c r="A65" s="20">
        <v>8</v>
      </c>
      <c r="B65" s="26" t="s">
        <v>52</v>
      </c>
      <c r="C65" s="20">
        <v>11450</v>
      </c>
      <c r="D65" s="26" t="s">
        <v>69</v>
      </c>
      <c r="E65" s="20" t="s">
        <v>13</v>
      </c>
      <c r="F65" s="20">
        <v>2</v>
      </c>
      <c r="G65" s="20">
        <v>1</v>
      </c>
      <c r="H65" s="61">
        <v>3</v>
      </c>
      <c r="I65" s="55" t="s">
        <v>116</v>
      </c>
    </row>
    <row r="66" spans="1:9" customFormat="1" hidden="1">
      <c r="A66" s="20">
        <v>8</v>
      </c>
      <c r="B66" s="26" t="s">
        <v>52</v>
      </c>
      <c r="C66" s="20">
        <v>21323</v>
      </c>
      <c r="D66" s="26" t="s">
        <v>70</v>
      </c>
      <c r="E66" s="20" t="s">
        <v>13</v>
      </c>
      <c r="F66" s="20">
        <v>3</v>
      </c>
      <c r="G66" s="40">
        <v>5</v>
      </c>
      <c r="H66" s="47">
        <v>6</v>
      </c>
      <c r="I66" s="48" t="s">
        <v>125</v>
      </c>
    </row>
    <row r="67" spans="1:9" hidden="1">
      <c r="A67" s="20">
        <v>8</v>
      </c>
      <c r="B67" s="26" t="s">
        <v>71</v>
      </c>
      <c r="C67" s="20">
        <v>10706</v>
      </c>
      <c r="D67" s="26" t="s">
        <v>72</v>
      </c>
      <c r="E67" s="20" t="s">
        <v>14</v>
      </c>
      <c r="F67" s="20">
        <v>0</v>
      </c>
      <c r="G67" s="20">
        <v>0</v>
      </c>
      <c r="H67" s="25">
        <v>1</v>
      </c>
      <c r="I67" s="64" t="s">
        <v>131</v>
      </c>
    </row>
    <row r="68" spans="1:9" customFormat="1" hidden="1">
      <c r="A68" s="20">
        <v>8</v>
      </c>
      <c r="B68" s="26" t="s">
        <v>71</v>
      </c>
      <c r="C68" s="20">
        <v>11042</v>
      </c>
      <c r="D68" s="26" t="s">
        <v>73</v>
      </c>
      <c r="E68" s="20" t="s">
        <v>13</v>
      </c>
      <c r="F68" s="20">
        <v>0</v>
      </c>
      <c r="G68" s="20">
        <v>2</v>
      </c>
      <c r="H68" s="66">
        <v>5</v>
      </c>
      <c r="I68" s="23" t="s">
        <v>228</v>
      </c>
    </row>
    <row r="69" spans="1:9" customFormat="1" hidden="1">
      <c r="A69" s="20">
        <v>8</v>
      </c>
      <c r="B69" s="26" t="s">
        <v>71</v>
      </c>
      <c r="C69" s="20">
        <v>11044</v>
      </c>
      <c r="D69" s="26" t="s">
        <v>74</v>
      </c>
      <c r="E69" s="20" t="s">
        <v>13</v>
      </c>
      <c r="F69" s="40">
        <v>7</v>
      </c>
      <c r="G69" s="20">
        <v>3</v>
      </c>
      <c r="H69" s="49">
        <v>4</v>
      </c>
      <c r="I69" s="21" t="s">
        <v>114</v>
      </c>
    </row>
    <row r="70" spans="1:9" customFormat="1" hidden="1">
      <c r="A70" s="20">
        <v>8</v>
      </c>
      <c r="B70" s="26" t="s">
        <v>71</v>
      </c>
      <c r="C70" s="20">
        <v>11045</v>
      </c>
      <c r="D70" s="26" t="s">
        <v>75</v>
      </c>
      <c r="E70" s="20" t="s">
        <v>13</v>
      </c>
      <c r="F70" s="69">
        <v>7</v>
      </c>
      <c r="G70" s="69">
        <v>4</v>
      </c>
      <c r="H70" s="70">
        <v>7</v>
      </c>
      <c r="I70" s="71" t="s">
        <v>132</v>
      </c>
    </row>
    <row r="71" spans="1:9" customFormat="1" hidden="1">
      <c r="A71" s="20">
        <v>8</v>
      </c>
      <c r="B71" s="26" t="s">
        <v>71</v>
      </c>
      <c r="C71" s="20">
        <v>11448</v>
      </c>
      <c r="D71" s="26" t="s">
        <v>76</v>
      </c>
      <c r="E71" s="20" t="s">
        <v>13</v>
      </c>
      <c r="F71" s="40">
        <v>5</v>
      </c>
      <c r="G71" s="40">
        <v>6</v>
      </c>
      <c r="H71" s="63">
        <v>7</v>
      </c>
      <c r="I71" s="24" t="s">
        <v>132</v>
      </c>
    </row>
    <row r="72" spans="1:9" customFormat="1" hidden="1">
      <c r="A72" s="20">
        <v>8</v>
      </c>
      <c r="B72" s="26" t="s">
        <v>71</v>
      </c>
      <c r="C72" s="20">
        <v>21356</v>
      </c>
      <c r="D72" s="26" t="s">
        <v>77</v>
      </c>
      <c r="E72" s="20" t="s">
        <v>13</v>
      </c>
      <c r="F72" s="40">
        <v>5</v>
      </c>
      <c r="G72" s="20">
        <v>1</v>
      </c>
      <c r="H72" s="49">
        <v>4</v>
      </c>
      <c r="I72" s="21" t="s">
        <v>114</v>
      </c>
    </row>
    <row r="73" spans="1:9" customFormat="1" hidden="1">
      <c r="A73" s="20">
        <v>8</v>
      </c>
      <c r="B73" s="26" t="s">
        <v>71</v>
      </c>
      <c r="C73" s="20">
        <v>28778</v>
      </c>
      <c r="D73" s="26" t="s">
        <v>78</v>
      </c>
      <c r="E73" s="20" t="s">
        <v>13</v>
      </c>
      <c r="F73" s="40">
        <v>7</v>
      </c>
      <c r="G73" s="20">
        <v>3</v>
      </c>
      <c r="H73" s="49">
        <v>4</v>
      </c>
      <c r="I73" s="21" t="s">
        <v>114</v>
      </c>
    </row>
    <row r="74" spans="1:9" customFormat="1" hidden="1">
      <c r="A74" s="20">
        <v>8</v>
      </c>
      <c r="B74" s="26" t="s">
        <v>71</v>
      </c>
      <c r="C74" s="20">
        <v>28811</v>
      </c>
      <c r="D74" s="26" t="s">
        <v>79</v>
      </c>
      <c r="E74" s="20" t="s">
        <v>13</v>
      </c>
      <c r="F74" s="20">
        <v>1</v>
      </c>
      <c r="G74" s="20">
        <v>2</v>
      </c>
      <c r="H74" s="66">
        <v>5</v>
      </c>
      <c r="I74" s="23" t="s">
        <v>228</v>
      </c>
    </row>
    <row r="75" spans="1:9" customFormat="1" hidden="1">
      <c r="A75" s="20">
        <v>8</v>
      </c>
      <c r="B75" s="26" t="s">
        <v>71</v>
      </c>
      <c r="C75" s="20">
        <v>28815</v>
      </c>
      <c r="D75" s="26" t="s">
        <v>80</v>
      </c>
      <c r="E75" s="20" t="s">
        <v>13</v>
      </c>
      <c r="F75" s="20">
        <v>1</v>
      </c>
      <c r="G75" s="20">
        <v>1</v>
      </c>
      <c r="H75" s="53">
        <v>2</v>
      </c>
      <c r="I75" s="54" t="s">
        <v>115</v>
      </c>
    </row>
    <row r="76" spans="1:9" customFormat="1" hidden="1">
      <c r="A76" s="20">
        <v>8</v>
      </c>
      <c r="B76" s="26" t="s">
        <v>81</v>
      </c>
      <c r="C76" s="20">
        <v>10704</v>
      </c>
      <c r="D76" s="26" t="s">
        <v>82</v>
      </c>
      <c r="E76" s="20" t="s">
        <v>14</v>
      </c>
      <c r="F76" s="40">
        <v>4</v>
      </c>
      <c r="G76" s="20">
        <v>3</v>
      </c>
      <c r="H76" s="49">
        <v>4</v>
      </c>
      <c r="I76" s="21" t="s">
        <v>114</v>
      </c>
    </row>
    <row r="77" spans="1:9" customFormat="1" hidden="1">
      <c r="A77" s="20">
        <v>8</v>
      </c>
      <c r="B77" s="26" t="s">
        <v>81</v>
      </c>
      <c r="C77" s="20">
        <v>10991</v>
      </c>
      <c r="D77" s="26" t="s">
        <v>83</v>
      </c>
      <c r="E77" s="20" t="s">
        <v>13</v>
      </c>
      <c r="F77" s="40">
        <v>4</v>
      </c>
      <c r="G77" s="20">
        <v>3</v>
      </c>
      <c r="H77" s="49">
        <v>4</v>
      </c>
      <c r="I77" s="21" t="s">
        <v>114</v>
      </c>
    </row>
    <row r="78" spans="1:9" customFormat="1" hidden="1">
      <c r="A78" s="20">
        <v>8</v>
      </c>
      <c r="B78" s="26" t="s">
        <v>81</v>
      </c>
      <c r="C78" s="20">
        <v>10992</v>
      </c>
      <c r="D78" s="26" t="s">
        <v>84</v>
      </c>
      <c r="E78" s="20" t="s">
        <v>13</v>
      </c>
      <c r="F78" s="40">
        <v>4</v>
      </c>
      <c r="G78" s="40">
        <v>5</v>
      </c>
      <c r="H78" s="63">
        <v>7</v>
      </c>
      <c r="I78" s="24" t="s">
        <v>132</v>
      </c>
    </row>
    <row r="79" spans="1:9" customFormat="1" hidden="1">
      <c r="A79" s="20">
        <v>8</v>
      </c>
      <c r="B79" s="26" t="s">
        <v>81</v>
      </c>
      <c r="C79" s="20">
        <v>10993</v>
      </c>
      <c r="D79" s="26" t="s">
        <v>85</v>
      </c>
      <c r="E79" s="20" t="s">
        <v>13</v>
      </c>
      <c r="F79" s="40">
        <v>6</v>
      </c>
      <c r="G79" s="40">
        <v>6</v>
      </c>
      <c r="H79" s="63">
        <v>7</v>
      </c>
      <c r="I79" s="24" t="s">
        <v>132</v>
      </c>
    </row>
    <row r="80" spans="1:9" customFormat="1" hidden="1">
      <c r="A80" s="20">
        <v>8</v>
      </c>
      <c r="B80" s="26" t="s">
        <v>81</v>
      </c>
      <c r="C80" s="20">
        <v>10994</v>
      </c>
      <c r="D80" s="26" t="s">
        <v>86</v>
      </c>
      <c r="E80" s="20" t="s">
        <v>13</v>
      </c>
      <c r="F80" s="40">
        <v>4</v>
      </c>
      <c r="G80" s="20">
        <v>3</v>
      </c>
      <c r="H80" s="49">
        <v>4</v>
      </c>
      <c r="I80" s="21" t="s">
        <v>114</v>
      </c>
    </row>
    <row r="81" spans="1:9" customFormat="1" hidden="1">
      <c r="A81" s="20">
        <v>8</v>
      </c>
      <c r="B81" s="26" t="s">
        <v>81</v>
      </c>
      <c r="C81" s="20">
        <v>23367</v>
      </c>
      <c r="D81" s="26" t="s">
        <v>87</v>
      </c>
      <c r="E81" s="20" t="s">
        <v>13</v>
      </c>
      <c r="F81" s="40">
        <v>4</v>
      </c>
      <c r="G81" s="20">
        <v>3</v>
      </c>
      <c r="H81" s="49">
        <v>4</v>
      </c>
      <c r="I81" s="21" t="s">
        <v>114</v>
      </c>
    </row>
    <row r="82" spans="1:9" customFormat="1" hidden="1">
      <c r="A82" s="20">
        <v>8</v>
      </c>
      <c r="B82" s="26" t="s">
        <v>88</v>
      </c>
      <c r="C82" s="20">
        <v>10671</v>
      </c>
      <c r="D82" s="26" t="s">
        <v>89</v>
      </c>
      <c r="E82" s="20" t="s">
        <v>12</v>
      </c>
      <c r="F82" s="20">
        <v>0</v>
      </c>
      <c r="G82" s="20">
        <v>1</v>
      </c>
      <c r="H82" s="66">
        <v>5</v>
      </c>
      <c r="I82" s="23" t="s">
        <v>228</v>
      </c>
    </row>
    <row r="83" spans="1:9" customFormat="1" hidden="1">
      <c r="A83" s="20">
        <v>8</v>
      </c>
      <c r="B83" s="26" t="s">
        <v>88</v>
      </c>
      <c r="C83" s="20">
        <v>11013</v>
      </c>
      <c r="D83" s="26" t="s">
        <v>90</v>
      </c>
      <c r="E83" s="20" t="s">
        <v>13</v>
      </c>
      <c r="F83" s="20">
        <v>1</v>
      </c>
      <c r="G83" s="20">
        <v>3</v>
      </c>
      <c r="H83" s="66">
        <v>5</v>
      </c>
      <c r="I83" s="57" t="s">
        <v>228</v>
      </c>
    </row>
    <row r="84" spans="1:9" customFormat="1" hidden="1">
      <c r="A84" s="20">
        <v>8</v>
      </c>
      <c r="B84" s="26" t="s">
        <v>88</v>
      </c>
      <c r="C84" s="20">
        <v>11014</v>
      </c>
      <c r="D84" s="26" t="s">
        <v>91</v>
      </c>
      <c r="E84" s="20" t="s">
        <v>13</v>
      </c>
      <c r="F84" s="40">
        <v>6</v>
      </c>
      <c r="G84" s="20">
        <v>3</v>
      </c>
      <c r="H84" s="49">
        <v>4</v>
      </c>
      <c r="I84" s="21" t="s">
        <v>114</v>
      </c>
    </row>
    <row r="85" spans="1:9" customFormat="1" hidden="1">
      <c r="A85" s="20">
        <v>8</v>
      </c>
      <c r="B85" s="26" t="s">
        <v>88</v>
      </c>
      <c r="C85" s="20">
        <v>11015</v>
      </c>
      <c r="D85" s="26" t="s">
        <v>92</v>
      </c>
      <c r="E85" s="20" t="s">
        <v>13</v>
      </c>
      <c r="F85" s="40">
        <v>4</v>
      </c>
      <c r="G85" s="40">
        <v>4</v>
      </c>
      <c r="H85" s="63">
        <v>7</v>
      </c>
      <c r="I85" s="24" t="s">
        <v>132</v>
      </c>
    </row>
    <row r="86" spans="1:9" customFormat="1" hidden="1">
      <c r="A86" s="20">
        <v>8</v>
      </c>
      <c r="B86" s="26" t="s">
        <v>88</v>
      </c>
      <c r="C86" s="20">
        <v>11016</v>
      </c>
      <c r="D86" s="26" t="s">
        <v>93</v>
      </c>
      <c r="E86" s="20" t="s">
        <v>13</v>
      </c>
      <c r="F86" s="69">
        <v>6</v>
      </c>
      <c r="G86" s="69">
        <v>5</v>
      </c>
      <c r="H86" s="70">
        <v>7</v>
      </c>
      <c r="I86" s="71" t="s">
        <v>132</v>
      </c>
    </row>
    <row r="87" spans="1:9" hidden="1">
      <c r="A87" s="20">
        <v>8</v>
      </c>
      <c r="B87" s="26" t="s">
        <v>88</v>
      </c>
      <c r="C87" s="20">
        <v>11017</v>
      </c>
      <c r="D87" s="26" t="s">
        <v>94</v>
      </c>
      <c r="E87" s="20" t="s">
        <v>13</v>
      </c>
      <c r="F87" s="20">
        <v>0</v>
      </c>
      <c r="G87" s="20">
        <v>0</v>
      </c>
      <c r="H87" s="25">
        <v>1</v>
      </c>
      <c r="I87" s="64" t="s">
        <v>131</v>
      </c>
    </row>
    <row r="88" spans="1:9" customFormat="1" hidden="1">
      <c r="A88" s="20">
        <v>8</v>
      </c>
      <c r="B88" s="26" t="s">
        <v>88</v>
      </c>
      <c r="C88" s="20">
        <v>11018</v>
      </c>
      <c r="D88" s="26" t="s">
        <v>95</v>
      </c>
      <c r="E88" s="20" t="s">
        <v>13</v>
      </c>
      <c r="F88" s="40">
        <v>6</v>
      </c>
      <c r="G88" s="40">
        <v>6</v>
      </c>
      <c r="H88" s="63">
        <v>7</v>
      </c>
      <c r="I88" s="24" t="s">
        <v>132</v>
      </c>
    </row>
    <row r="89" spans="1:9" customFormat="1" hidden="1">
      <c r="A89" s="20">
        <v>8</v>
      </c>
      <c r="B89" s="26" t="s">
        <v>88</v>
      </c>
      <c r="C89" s="20">
        <v>11019</v>
      </c>
      <c r="D89" s="26" t="s">
        <v>96</v>
      </c>
      <c r="E89" s="20" t="s">
        <v>13</v>
      </c>
      <c r="F89" s="20">
        <v>3</v>
      </c>
      <c r="G89" s="20">
        <v>3</v>
      </c>
      <c r="H89" s="50">
        <v>2</v>
      </c>
      <c r="I89" s="21" t="s">
        <v>115</v>
      </c>
    </row>
    <row r="90" spans="1:9" customFormat="1" hidden="1">
      <c r="A90" s="20">
        <v>8</v>
      </c>
      <c r="B90" s="26" t="s">
        <v>88</v>
      </c>
      <c r="C90" s="20">
        <v>11020</v>
      </c>
      <c r="D90" s="26" t="s">
        <v>97</v>
      </c>
      <c r="E90" s="20" t="s">
        <v>13</v>
      </c>
      <c r="F90" s="20">
        <v>3</v>
      </c>
      <c r="G90" s="20">
        <v>3</v>
      </c>
      <c r="H90" s="50">
        <v>2</v>
      </c>
      <c r="I90" s="21" t="s">
        <v>115</v>
      </c>
    </row>
    <row r="91" spans="1:9" customFormat="1" hidden="1">
      <c r="A91" s="20">
        <v>8</v>
      </c>
      <c r="B91" s="26" t="s">
        <v>88</v>
      </c>
      <c r="C91" s="20">
        <v>11021</v>
      </c>
      <c r="D91" s="26" t="s">
        <v>98</v>
      </c>
      <c r="E91" s="20" t="s">
        <v>13</v>
      </c>
      <c r="F91" s="20">
        <v>3</v>
      </c>
      <c r="G91" s="20">
        <v>0</v>
      </c>
      <c r="H91" s="61">
        <v>3</v>
      </c>
      <c r="I91" s="65" t="s">
        <v>116</v>
      </c>
    </row>
    <row r="92" spans="1:9" customFormat="1" hidden="1">
      <c r="A92" s="20">
        <v>8</v>
      </c>
      <c r="B92" s="26" t="s">
        <v>88</v>
      </c>
      <c r="C92" s="20">
        <v>11022</v>
      </c>
      <c r="D92" s="26" t="s">
        <v>99</v>
      </c>
      <c r="E92" s="20" t="s">
        <v>13</v>
      </c>
      <c r="F92" s="20">
        <v>3</v>
      </c>
      <c r="G92" s="20">
        <v>3</v>
      </c>
      <c r="H92" s="50">
        <v>2</v>
      </c>
      <c r="I92" s="21" t="s">
        <v>115</v>
      </c>
    </row>
    <row r="93" spans="1:9" customFormat="1" hidden="1">
      <c r="A93" s="20">
        <v>8</v>
      </c>
      <c r="B93" s="26" t="s">
        <v>88</v>
      </c>
      <c r="C93" s="20">
        <v>11023</v>
      </c>
      <c r="D93" s="26" t="s">
        <v>100</v>
      </c>
      <c r="E93" s="20" t="s">
        <v>13</v>
      </c>
      <c r="F93" s="20">
        <v>0</v>
      </c>
      <c r="G93" s="20">
        <v>2</v>
      </c>
      <c r="H93" s="66">
        <v>5</v>
      </c>
      <c r="I93" s="23" t="s">
        <v>228</v>
      </c>
    </row>
    <row r="94" spans="1:9" customFormat="1" hidden="1">
      <c r="A94" s="20">
        <v>8</v>
      </c>
      <c r="B94" s="26" t="s">
        <v>88</v>
      </c>
      <c r="C94" s="20">
        <v>11024</v>
      </c>
      <c r="D94" s="26" t="s">
        <v>101</v>
      </c>
      <c r="E94" s="20" t="s">
        <v>13</v>
      </c>
      <c r="F94" s="20">
        <v>0</v>
      </c>
      <c r="G94" s="20">
        <v>1</v>
      </c>
      <c r="H94" s="66">
        <v>5</v>
      </c>
      <c r="I94" s="23" t="s">
        <v>228</v>
      </c>
    </row>
    <row r="95" spans="1:9" hidden="1">
      <c r="A95" s="20">
        <v>8</v>
      </c>
      <c r="B95" s="26" t="s">
        <v>88</v>
      </c>
      <c r="C95" s="20">
        <v>11025</v>
      </c>
      <c r="D95" s="26" t="s">
        <v>102</v>
      </c>
      <c r="E95" s="20" t="s">
        <v>13</v>
      </c>
      <c r="F95" s="20">
        <v>0</v>
      </c>
      <c r="G95" s="20">
        <v>0</v>
      </c>
      <c r="H95" s="25">
        <v>1</v>
      </c>
      <c r="I95" s="64" t="s">
        <v>131</v>
      </c>
    </row>
    <row r="96" spans="1:9" customFormat="1" hidden="1">
      <c r="A96" s="20">
        <v>8</v>
      </c>
      <c r="B96" s="26" t="s">
        <v>88</v>
      </c>
      <c r="C96" s="20">
        <v>11026</v>
      </c>
      <c r="D96" s="26" t="s">
        <v>103</v>
      </c>
      <c r="E96" s="20" t="s">
        <v>13</v>
      </c>
      <c r="F96" s="20">
        <v>0</v>
      </c>
      <c r="G96" s="20">
        <v>1</v>
      </c>
      <c r="H96" s="66">
        <v>5</v>
      </c>
      <c r="I96" s="23" t="s">
        <v>228</v>
      </c>
    </row>
    <row r="97" spans="1:9" customFormat="1" hidden="1">
      <c r="A97" s="20">
        <v>8</v>
      </c>
      <c r="B97" s="26" t="s">
        <v>88</v>
      </c>
      <c r="C97" s="20">
        <v>11027</v>
      </c>
      <c r="D97" s="26" t="s">
        <v>104</v>
      </c>
      <c r="E97" s="20" t="s">
        <v>13</v>
      </c>
      <c r="F97" s="20">
        <v>2</v>
      </c>
      <c r="G97" s="20">
        <v>0</v>
      </c>
      <c r="H97" s="61">
        <v>3</v>
      </c>
      <c r="I97" s="65" t="s">
        <v>116</v>
      </c>
    </row>
    <row r="98" spans="1:9" customFormat="1" hidden="1">
      <c r="A98" s="20">
        <v>8</v>
      </c>
      <c r="B98" s="26" t="s">
        <v>88</v>
      </c>
      <c r="C98" s="20">
        <v>11028</v>
      </c>
      <c r="D98" s="26" t="s">
        <v>105</v>
      </c>
      <c r="E98" s="20" t="s">
        <v>13</v>
      </c>
      <c r="F98" s="40">
        <v>5</v>
      </c>
      <c r="G98" s="20">
        <v>3</v>
      </c>
      <c r="H98" s="49">
        <v>4</v>
      </c>
      <c r="I98" s="21" t="s">
        <v>114</v>
      </c>
    </row>
    <row r="99" spans="1:9" customFormat="1" hidden="1">
      <c r="A99" s="20">
        <v>8</v>
      </c>
      <c r="B99" s="26" t="s">
        <v>88</v>
      </c>
      <c r="C99" s="20">
        <v>11029</v>
      </c>
      <c r="D99" s="26" t="s">
        <v>106</v>
      </c>
      <c r="E99" s="20" t="s">
        <v>13</v>
      </c>
      <c r="F99" s="20">
        <v>1</v>
      </c>
      <c r="G99" s="20">
        <v>1</v>
      </c>
      <c r="H99" s="53">
        <v>2</v>
      </c>
      <c r="I99" s="54" t="s">
        <v>115</v>
      </c>
    </row>
    <row r="100" spans="1:9" customFormat="1" hidden="1">
      <c r="A100" s="20">
        <v>8</v>
      </c>
      <c r="B100" s="26" t="s">
        <v>88</v>
      </c>
      <c r="C100" s="20">
        <v>11446</v>
      </c>
      <c r="D100" s="26" t="s">
        <v>107</v>
      </c>
      <c r="E100" s="20" t="s">
        <v>13</v>
      </c>
      <c r="F100" s="69">
        <v>5</v>
      </c>
      <c r="G100" s="69">
        <v>4</v>
      </c>
      <c r="H100" s="70">
        <v>7</v>
      </c>
      <c r="I100" s="71" t="s">
        <v>132</v>
      </c>
    </row>
    <row r="101" spans="1:9" customFormat="1" hidden="1">
      <c r="A101" s="20">
        <v>8</v>
      </c>
      <c r="B101" s="26" t="s">
        <v>88</v>
      </c>
      <c r="C101" s="20">
        <v>25058</v>
      </c>
      <c r="D101" s="26" t="s">
        <v>108</v>
      </c>
      <c r="E101" s="20" t="s">
        <v>13</v>
      </c>
      <c r="F101" s="20">
        <v>3</v>
      </c>
      <c r="G101" s="20">
        <v>3</v>
      </c>
      <c r="H101" s="50">
        <v>2</v>
      </c>
      <c r="I101" s="21" t="s">
        <v>115</v>
      </c>
    </row>
    <row r="102" spans="1:9" customFormat="1" hidden="1">
      <c r="A102" s="20">
        <v>8</v>
      </c>
      <c r="B102" s="26" t="s">
        <v>88</v>
      </c>
      <c r="C102" s="20">
        <v>25059</v>
      </c>
      <c r="D102" s="26" t="s">
        <v>109</v>
      </c>
      <c r="E102" s="20" t="s">
        <v>13</v>
      </c>
      <c r="F102" s="20">
        <v>0</v>
      </c>
      <c r="G102" s="20">
        <v>1</v>
      </c>
      <c r="H102" s="66">
        <v>5</v>
      </c>
      <c r="I102" s="23" t="s">
        <v>228</v>
      </c>
    </row>
    <row r="103" spans="1:9" customFormat="1" hidden="1">
      <c r="A103" s="1"/>
      <c r="B103" s="2"/>
      <c r="C103" s="1"/>
      <c r="D103" s="2"/>
      <c r="E103" s="18" t="s">
        <v>117</v>
      </c>
      <c r="F103" s="17">
        <f>COUNTIF(F15:F102,7)</f>
        <v>5</v>
      </c>
      <c r="G103" s="17">
        <f>COUNTIF(G15:G102,7)</f>
        <v>0</v>
      </c>
      <c r="H103" s="17"/>
      <c r="I103" s="5"/>
    </row>
    <row r="104" spans="1:9" customFormat="1" hidden="1">
      <c r="A104" s="1"/>
      <c r="B104" s="2"/>
      <c r="C104" s="1"/>
      <c r="D104" s="2"/>
      <c r="E104" s="18" t="s">
        <v>118</v>
      </c>
      <c r="F104" s="1">
        <f>COUNTIF(F15:F102,6)</f>
        <v>9</v>
      </c>
      <c r="G104" s="1">
        <f>COUNTIF(G15:G102,6)</f>
        <v>8</v>
      </c>
      <c r="H104" s="1"/>
      <c r="I104" s="5"/>
    </row>
    <row r="105" spans="1:9" customFormat="1" hidden="1">
      <c r="A105" s="1"/>
      <c r="B105" s="2"/>
      <c r="C105" s="1"/>
      <c r="D105" s="2"/>
      <c r="E105" s="18" t="s">
        <v>119</v>
      </c>
      <c r="F105" s="1">
        <f>COUNTIF(F15:F102,5)</f>
        <v>4</v>
      </c>
      <c r="G105" s="1">
        <f>COUNTIF(G15:G102,5)</f>
        <v>4</v>
      </c>
      <c r="H105" s="1"/>
      <c r="I105" s="5"/>
    </row>
    <row r="106" spans="1:9" customFormat="1" hidden="1">
      <c r="A106" s="1"/>
      <c r="B106" s="2"/>
      <c r="C106" s="1"/>
      <c r="D106" s="2"/>
      <c r="E106" s="18" t="s">
        <v>120</v>
      </c>
      <c r="F106" s="1">
        <f>COUNTIF(F15:F102,4)</f>
        <v>9</v>
      </c>
      <c r="G106" s="1">
        <f>COUNTIF(G15:G102,4)</f>
        <v>6</v>
      </c>
      <c r="H106" s="1"/>
      <c r="I106" s="5"/>
    </row>
    <row r="107" spans="1:9" customFormat="1" hidden="1">
      <c r="A107" s="1"/>
      <c r="B107" s="2"/>
      <c r="C107" s="1"/>
      <c r="D107" s="2"/>
      <c r="E107" s="18" t="s">
        <v>121</v>
      </c>
      <c r="F107" s="1">
        <f>COUNTIF(F15:F102,3)</f>
        <v>12</v>
      </c>
      <c r="G107" s="1">
        <f>COUNTIF(G15:G102,3)</f>
        <v>17</v>
      </c>
      <c r="H107" s="1"/>
      <c r="I107" s="5"/>
    </row>
    <row r="108" spans="1:9" customFormat="1" hidden="1">
      <c r="A108" s="1"/>
      <c r="B108" s="2"/>
      <c r="C108" s="1"/>
      <c r="D108" s="2"/>
      <c r="E108" s="18" t="s">
        <v>122</v>
      </c>
      <c r="F108" s="1">
        <f>COUNTIF(F15:F102,2)</f>
        <v>6</v>
      </c>
      <c r="G108" s="1">
        <f>COUNTIF(G15:G102,2)</f>
        <v>11</v>
      </c>
      <c r="H108" s="1"/>
      <c r="I108" s="5"/>
    </row>
    <row r="109" spans="1:9" customFormat="1" hidden="1">
      <c r="A109" s="1"/>
      <c r="B109" s="2"/>
      <c r="C109" s="1"/>
      <c r="D109" s="2"/>
      <c r="E109" s="18" t="s">
        <v>123</v>
      </c>
      <c r="F109" s="1">
        <f>COUNTIF(F15:F102,1)</f>
        <v>19</v>
      </c>
      <c r="G109" s="1">
        <f>COUNTIF(G15:G102,1)</f>
        <v>23</v>
      </c>
      <c r="H109" s="1"/>
      <c r="I109" s="5"/>
    </row>
    <row r="110" spans="1:9" customFormat="1" hidden="1">
      <c r="A110" s="1"/>
      <c r="B110" s="2"/>
      <c r="C110" s="1"/>
      <c r="D110" s="2"/>
      <c r="E110" s="18" t="s">
        <v>124</v>
      </c>
      <c r="F110" s="1">
        <f>COUNTIF(F15:F102,0)</f>
        <v>24</v>
      </c>
      <c r="G110" s="1">
        <f>COUNTIF(G15:G102,0)</f>
        <v>19</v>
      </c>
      <c r="H110" s="1"/>
      <c r="I110" s="5"/>
    </row>
    <row r="111" spans="1:9" customFormat="1" hidden="1">
      <c r="A111" s="1"/>
      <c r="B111" s="2"/>
      <c r="C111" s="1"/>
      <c r="D111" s="2"/>
      <c r="E111" s="1"/>
      <c r="F111" s="1">
        <f>SUM(F103:F110)</f>
        <v>88</v>
      </c>
      <c r="G111" s="1">
        <f>SUM(G103:G110)</f>
        <v>88</v>
      </c>
      <c r="H111" s="1"/>
      <c r="I111" s="5"/>
    </row>
  </sheetData>
  <autoFilter ref="A14:I111" xr:uid="{00000000-0009-0000-0000-000001000000}">
    <filterColumn colId="1">
      <filters>
        <filter val="นครพนม"/>
      </filters>
    </filterColumn>
  </autoFilter>
  <mergeCells count="2">
    <mergeCell ref="E3:E7"/>
    <mergeCell ref="E8:E11"/>
  </mergeCells>
  <conditionalFormatting sqref="D8 D3 I103:I1048576 I22 I26 I41 I52 I3:I4 I64 I66:I67 I87 I95 I6:I14">
    <cfRule type="containsText" dxfId="593" priority="331" operator="containsText" text="Kกลุ่มเสี่ยง 4-6 ">
      <formula>NOT(ISERROR(SEARCH("Kกลุ่มเสี่ยง 4-6 ",D3)))</formula>
    </cfRule>
    <cfRule type="containsText" dxfId="592" priority="332" operator="containsText" text="K7 เรื้อรัง ">
      <formula>NOT(ISERROR(SEARCH("K7 เรื้อรัง ",D3)))</formula>
    </cfRule>
    <cfRule type="containsText" dxfId="591" priority="333" operator="containsText" text="Lแย่ลง">
      <formula>NOT(ISERROR(SEARCH("Lแย่ลง",D3)))</formula>
    </cfRule>
    <cfRule type="containsText" dxfId="590" priority="334" operator="containsText" text="J ปกติ">
      <formula>NOT(ISERROR(SEARCH("J ปกติ",D3)))</formula>
    </cfRule>
    <cfRule type="containsText" dxfId="589" priority="335" operator="containsText" text="J ดีขึ้น ">
      <formula>NOT(ISERROR(SEARCH("J ดีขึ้น ",D3)))</formula>
    </cfRule>
    <cfRule type="containsText" dxfId="588" priority="336" operator="containsText" text="J ผลงานเยี่ยม ">
      <formula>NOT(ISERROR(SEARCH("J ผลงานเยี่ยม ",D3)))</formula>
    </cfRule>
  </conditionalFormatting>
  <conditionalFormatting sqref="D7">
    <cfRule type="containsText" dxfId="587" priority="325" operator="containsText" text="Kกลุ่มเสี่ยง 4-6 ">
      <formula>NOT(ISERROR(SEARCH("Kกลุ่มเสี่ยง 4-6 ",D7)))</formula>
    </cfRule>
    <cfRule type="containsText" dxfId="586" priority="326" operator="containsText" text="K7 เรื้อรัง ">
      <formula>NOT(ISERROR(SEARCH("K7 เรื้อรัง ",D7)))</formula>
    </cfRule>
    <cfRule type="containsText" dxfId="585" priority="327" operator="containsText" text="Lแย่ลง">
      <formula>NOT(ISERROR(SEARCH("Lแย่ลง",D7)))</formula>
    </cfRule>
    <cfRule type="containsText" dxfId="584" priority="328" operator="containsText" text="J ปกติ">
      <formula>NOT(ISERROR(SEARCH("J ปกติ",D7)))</formula>
    </cfRule>
    <cfRule type="containsText" dxfId="583" priority="329" operator="containsText" text="J ดีขึ้น ">
      <formula>NOT(ISERROR(SEARCH("J ดีขึ้น ",D7)))</formula>
    </cfRule>
    <cfRule type="containsText" dxfId="582" priority="330" operator="containsText" text="J ผลงานเยี่ยม ">
      <formula>NOT(ISERROR(SEARCH("J ผลงานเยี่ยม ",D7)))</formula>
    </cfRule>
  </conditionalFormatting>
  <conditionalFormatting sqref="D4">
    <cfRule type="containsText" dxfId="581" priority="319" operator="containsText" text="Kกลุ่มเสี่ยง 4-6 ">
      <formula>NOT(ISERROR(SEARCH("Kกลุ่มเสี่ยง 4-6 ",D4)))</formula>
    </cfRule>
    <cfRule type="containsText" dxfId="580" priority="320" operator="containsText" text="K7 เรื้อรัง ">
      <formula>NOT(ISERROR(SEARCH("K7 เรื้อรัง ",D4)))</formula>
    </cfRule>
    <cfRule type="containsText" dxfId="579" priority="321" operator="containsText" text="Lแย่ลง">
      <formula>NOT(ISERROR(SEARCH("Lแย่ลง",D4)))</formula>
    </cfRule>
    <cfRule type="containsText" dxfId="578" priority="322" operator="containsText" text="J ปกติ">
      <formula>NOT(ISERROR(SEARCH("J ปกติ",D4)))</formula>
    </cfRule>
    <cfRule type="containsText" dxfId="577" priority="323" operator="containsText" text="J ดีขึ้น ">
      <formula>NOT(ISERROR(SEARCH("J ดีขึ้น ",D4)))</formula>
    </cfRule>
    <cfRule type="containsText" dxfId="576" priority="324" operator="containsText" text="J ผลงานเยี่ยม ">
      <formula>NOT(ISERROR(SEARCH("J ผลงานเยี่ยม ",D4)))</formula>
    </cfRule>
  </conditionalFormatting>
  <conditionalFormatting sqref="D5">
    <cfRule type="containsText" dxfId="575" priority="307" operator="containsText" text="Kกลุ่มเสี่ยง 4-6 ">
      <formula>NOT(ISERROR(SEARCH("Kกลุ่มเสี่ยง 4-6 ",D5)))</formula>
    </cfRule>
    <cfRule type="containsText" dxfId="574" priority="308" operator="containsText" text="K7 เรื้อรัง ">
      <formula>NOT(ISERROR(SEARCH("K7 เรื้อรัง ",D5)))</formula>
    </cfRule>
    <cfRule type="containsText" dxfId="573" priority="309" operator="containsText" text="Lแย่ลง">
      <formula>NOT(ISERROR(SEARCH("Lแย่ลง",D5)))</formula>
    </cfRule>
    <cfRule type="containsText" dxfId="572" priority="310" operator="containsText" text="J ปกติ">
      <formula>NOT(ISERROR(SEARCH("J ปกติ",D5)))</formula>
    </cfRule>
    <cfRule type="containsText" dxfId="571" priority="311" operator="containsText" text="J ดีขึ้น ">
      <formula>NOT(ISERROR(SEARCH("J ดีขึ้น ",D5)))</formula>
    </cfRule>
    <cfRule type="containsText" dxfId="570" priority="312" operator="containsText" text="J ผลงานเยี่ยม ">
      <formula>NOT(ISERROR(SEARCH("J ผลงานเยี่ยม ",D5)))</formula>
    </cfRule>
  </conditionalFormatting>
  <conditionalFormatting sqref="I91 I48">
    <cfRule type="containsText" dxfId="569" priority="223" operator="containsText" text="Kกลุ่มเสี่ยง 4-6 ">
      <formula>NOT(ISERROR(SEARCH("Kกลุ่มเสี่ยง 4-6 ",I48)))</formula>
    </cfRule>
    <cfRule type="containsText" dxfId="568" priority="224" operator="containsText" text="K7 เรื้อรัง ">
      <formula>NOT(ISERROR(SEARCH("K7 เรื้อรัง ",I48)))</formula>
    </cfRule>
    <cfRule type="containsText" dxfId="567" priority="225" operator="containsText" text="Lแย่ลง">
      <formula>NOT(ISERROR(SEARCH("Lแย่ลง",I48)))</formula>
    </cfRule>
    <cfRule type="containsText" dxfId="566" priority="226" operator="containsText" text="J ปกติ">
      <formula>NOT(ISERROR(SEARCH("J ปกติ",I48)))</formula>
    </cfRule>
    <cfRule type="containsText" dxfId="565" priority="227" operator="containsText" text="J ดีขึ้น ">
      <formula>NOT(ISERROR(SEARCH("J ดีขึ้น ",I48)))</formula>
    </cfRule>
    <cfRule type="containsText" dxfId="564" priority="228" operator="containsText" text="J ผลงานเยี่ยม ">
      <formula>NOT(ISERROR(SEARCH("J ผลงานเยี่ยม ",I48)))</formula>
    </cfRule>
  </conditionalFormatting>
  <conditionalFormatting sqref="D9">
    <cfRule type="containsText" dxfId="563" priority="301" operator="containsText" text="Kกลุ่มเสี่ยง 4-6 ">
      <formula>NOT(ISERROR(SEARCH("Kกลุ่มเสี่ยง 4-6 ",D9)))</formula>
    </cfRule>
    <cfRule type="containsText" dxfId="562" priority="302" operator="containsText" text="K7 เรื้อรัง ">
      <formula>NOT(ISERROR(SEARCH("K7 เรื้อรัง ",D9)))</formula>
    </cfRule>
    <cfRule type="containsText" dxfId="561" priority="303" operator="containsText" text="Lแย่ลง">
      <formula>NOT(ISERROR(SEARCH("Lแย่ลง",D9)))</formula>
    </cfRule>
    <cfRule type="containsText" dxfId="560" priority="304" operator="containsText" text="J ปกติ">
      <formula>NOT(ISERROR(SEARCH("J ปกติ",D9)))</formula>
    </cfRule>
    <cfRule type="containsText" dxfId="559" priority="305" operator="containsText" text="J ดีขึ้น ">
      <formula>NOT(ISERROR(SEARCH("J ดีขึ้น ",D9)))</formula>
    </cfRule>
    <cfRule type="containsText" dxfId="558" priority="306" operator="containsText" text="J ผลงานเยี่ยม ">
      <formula>NOT(ISERROR(SEARCH("J ผลงานเยี่ยม ",D9)))</formula>
    </cfRule>
  </conditionalFormatting>
  <conditionalFormatting sqref="I98 I84 I80:I81 I76:I77 I72:I73 I69 I55:I56">
    <cfRule type="containsText" dxfId="557" priority="289" operator="containsText" text="Kกลุ่มเสี่ยง 4-6 ">
      <formula>NOT(ISERROR(SEARCH("Kกลุ่มเสี่ยง 4-6 ",I55)))</formula>
    </cfRule>
    <cfRule type="containsText" dxfId="556" priority="290" operator="containsText" text="K7 เรื้อรัง ">
      <formula>NOT(ISERROR(SEARCH("K7 เรื้อรัง ",I55)))</formula>
    </cfRule>
    <cfRule type="containsText" dxfId="555" priority="291" operator="containsText" text="Lแย่ลง">
      <formula>NOT(ISERROR(SEARCH("Lแย่ลง",I55)))</formula>
    </cfRule>
    <cfRule type="containsText" dxfId="554" priority="292" operator="containsText" text="J ปกติ">
      <formula>NOT(ISERROR(SEARCH("J ปกติ",I55)))</formula>
    </cfRule>
    <cfRule type="containsText" dxfId="553" priority="293" operator="containsText" text="J ดีขึ้น ">
      <formula>NOT(ISERROR(SEARCH("J ดีขึ้น ",I55)))</formula>
    </cfRule>
    <cfRule type="containsText" dxfId="552" priority="294" operator="containsText" text="J ผลงานเยี่ยม ">
      <formula>NOT(ISERROR(SEARCH("J ผลงานเยี่ยม ",I55)))</formula>
    </cfRule>
  </conditionalFormatting>
  <conditionalFormatting sqref="D6">
    <cfRule type="containsText" dxfId="551" priority="229" operator="containsText" text="Kกลุ่มเสี่ยง 4-6 ">
      <formula>NOT(ISERROR(SEARCH("Kกลุ่มเสี่ยง 4-6 ",D6)))</formula>
    </cfRule>
    <cfRule type="containsText" dxfId="550" priority="230" operator="containsText" text="K7 เรื้อรัง ">
      <formula>NOT(ISERROR(SEARCH("K7 เรื้อรัง ",D6)))</formula>
    </cfRule>
    <cfRule type="containsText" dxfId="549" priority="231" operator="containsText" text="Lแย่ลง">
      <formula>NOT(ISERROR(SEARCH("Lแย่ลง",D6)))</formula>
    </cfRule>
    <cfRule type="containsText" dxfId="548" priority="232" operator="containsText" text="J ปกติ">
      <formula>NOT(ISERROR(SEARCH("J ปกติ",D6)))</formula>
    </cfRule>
    <cfRule type="containsText" dxfId="547" priority="233" operator="containsText" text="J ดีขึ้น ">
      <formula>NOT(ISERROR(SEARCH("J ดีขึ้น ",D6)))</formula>
    </cfRule>
    <cfRule type="containsText" dxfId="546" priority="234" operator="containsText" text="J ผลงานเยี่ยม ">
      <formula>NOT(ISERROR(SEARCH("J ผลงานเยี่ยม ",D6)))</formula>
    </cfRule>
  </conditionalFormatting>
  <conditionalFormatting sqref="I101 I92 I89:I90 I54">
    <cfRule type="containsText" dxfId="545" priority="199" operator="containsText" text="Kกลุ่มเสี่ยง 4-6 ">
      <formula>NOT(ISERROR(SEARCH("Kกลุ่มเสี่ยง 4-6 ",I54)))</formula>
    </cfRule>
    <cfRule type="containsText" dxfId="544" priority="200" operator="containsText" text="K7 เรื้อรัง ">
      <formula>NOT(ISERROR(SEARCH("K7 เรื้อรัง ",I54)))</formula>
    </cfRule>
    <cfRule type="containsText" dxfId="543" priority="201" operator="containsText" text="Lแย่ลง">
      <formula>NOT(ISERROR(SEARCH("Lแย่ลง",I54)))</formula>
    </cfRule>
    <cfRule type="containsText" dxfId="542" priority="202" operator="containsText" text="J ปกติ">
      <formula>NOT(ISERROR(SEARCH("J ปกติ",I54)))</formula>
    </cfRule>
    <cfRule type="containsText" dxfId="541" priority="203" operator="containsText" text="J ดีขึ้น ">
      <formula>NOT(ISERROR(SEARCH("J ดีขึ้น ",I54)))</formula>
    </cfRule>
    <cfRule type="containsText" dxfId="540" priority="204" operator="containsText" text="J ผลงานเยี่ยม ">
      <formula>NOT(ISERROR(SEARCH("J ผลงานเยี่ยม ",I54)))</formula>
    </cfRule>
  </conditionalFormatting>
  <conditionalFormatting sqref="I97">
    <cfRule type="containsText" dxfId="539" priority="217" operator="containsText" text="Kกลุ่มเสี่ยง 4-6 ">
      <formula>NOT(ISERROR(SEARCH("Kกลุ่มเสี่ยง 4-6 ",I97)))</formula>
    </cfRule>
    <cfRule type="containsText" dxfId="538" priority="218" operator="containsText" text="K7 เรื้อรัง ">
      <formula>NOT(ISERROR(SEARCH("K7 เรื้อรัง ",I97)))</formula>
    </cfRule>
    <cfRule type="containsText" dxfId="537" priority="219" operator="containsText" text="Lแย่ลง">
      <formula>NOT(ISERROR(SEARCH("Lแย่ลง",I97)))</formula>
    </cfRule>
    <cfRule type="containsText" dxfId="536" priority="220" operator="containsText" text="J ปกติ">
      <formula>NOT(ISERROR(SEARCH("J ปกติ",I97)))</formula>
    </cfRule>
    <cfRule type="containsText" dxfId="535" priority="221" operator="containsText" text="J ดีขึ้น ">
      <formula>NOT(ISERROR(SEARCH("J ดีขึ้น ",I97)))</formula>
    </cfRule>
    <cfRule type="containsText" dxfId="534" priority="222" operator="containsText" text="J ผลงานเยี่ยม ">
      <formula>NOT(ISERROR(SEARCH("J ผลงานเยี่ยม ",I97)))</formula>
    </cfRule>
  </conditionalFormatting>
  <conditionalFormatting sqref="D10">
    <cfRule type="containsText" dxfId="533" priority="193" operator="containsText" text="Kกลุ่มเสี่ยง 4-6 ">
      <formula>NOT(ISERROR(SEARCH("Kกลุ่มเสี่ยง 4-6 ",D10)))</formula>
    </cfRule>
    <cfRule type="containsText" dxfId="532" priority="194" operator="containsText" text="K7 เรื้อรัง ">
      <formula>NOT(ISERROR(SEARCH("K7 เรื้อรัง ",D10)))</formula>
    </cfRule>
    <cfRule type="containsText" dxfId="531" priority="195" operator="containsText" text="Lแย่ลง">
      <formula>NOT(ISERROR(SEARCH("Lแย่ลง",D10)))</formula>
    </cfRule>
    <cfRule type="containsText" dxfId="530" priority="196" operator="containsText" text="J ปกติ">
      <formula>NOT(ISERROR(SEARCH("J ปกติ",D10)))</formula>
    </cfRule>
    <cfRule type="containsText" dxfId="529" priority="197" operator="containsText" text="J ดีขึ้น ">
      <formula>NOT(ISERROR(SEARCH("J ดีขึ้น ",D10)))</formula>
    </cfRule>
    <cfRule type="containsText" dxfId="528" priority="198" operator="containsText" text="J ผลงานเยี่ยม ">
      <formula>NOT(ISERROR(SEARCH("J ผลงานเยี่ยม ",D10)))</formula>
    </cfRule>
  </conditionalFormatting>
  <conditionalFormatting sqref="D11:D12">
    <cfRule type="containsText" dxfId="527" priority="169" operator="containsText" text="Kกลุ่มเสี่ยง 4-6 ">
      <formula>NOT(ISERROR(SEARCH("Kกลุ่มเสี่ยง 4-6 ",D11)))</formula>
    </cfRule>
    <cfRule type="containsText" dxfId="526" priority="170" operator="containsText" text="K7 เรื้อรัง ">
      <formula>NOT(ISERROR(SEARCH("K7 เรื้อรัง ",D11)))</formula>
    </cfRule>
    <cfRule type="containsText" dxfId="525" priority="171" operator="containsText" text="Lแย่ลง">
      <formula>NOT(ISERROR(SEARCH("Lแย่ลง",D11)))</formula>
    </cfRule>
    <cfRule type="containsText" dxfId="524" priority="172" operator="containsText" text="J ปกติ">
      <formula>NOT(ISERROR(SEARCH("J ปกติ",D11)))</formula>
    </cfRule>
    <cfRule type="containsText" dxfId="523" priority="173" operator="containsText" text="J ดีขึ้น ">
      <formula>NOT(ISERROR(SEARCH("J ดีขึ้น ",D11)))</formula>
    </cfRule>
    <cfRule type="containsText" dxfId="522" priority="174" operator="containsText" text="J ผลงานเยี่ยม ">
      <formula>NOT(ISERROR(SEARCH("J ผลงานเยี่ยม ",D11)))</formula>
    </cfRule>
  </conditionalFormatting>
  <conditionalFormatting sqref="I15 I23 I50 I60:I61 I68 I93">
    <cfRule type="containsText" dxfId="521" priority="103" operator="containsText" text="Kกลุ่มเสี่ยง 4-6 ">
      <formula>NOT(ISERROR(SEARCH("Kกลุ่มเสี่ยง 4-6 ",I15)))</formula>
    </cfRule>
    <cfRule type="containsText" dxfId="520" priority="104" operator="containsText" text="K7 เรื้อรัง ">
      <formula>NOT(ISERROR(SEARCH("K7 เรื้อรัง ",I15)))</formula>
    </cfRule>
    <cfRule type="containsText" dxfId="519" priority="105" operator="containsText" text="Lแย่ลง">
      <formula>NOT(ISERROR(SEARCH("Lแย่ลง",I15)))</formula>
    </cfRule>
    <cfRule type="containsText" dxfId="518" priority="106" operator="containsText" text="J ปกติ">
      <formula>NOT(ISERROR(SEARCH("J ปกติ",I15)))</formula>
    </cfRule>
    <cfRule type="containsText" dxfId="517" priority="107" operator="containsText" text="J ดีขึ้น ">
      <formula>NOT(ISERROR(SEARCH("J ดีขึ้น ",I15)))</formula>
    </cfRule>
    <cfRule type="containsText" dxfId="516" priority="108" operator="containsText" text="J ผลงานเยี่ยม ">
      <formula>NOT(ISERROR(SEARCH("J ผลงานเยี่ยม ",I15)))</formula>
    </cfRule>
  </conditionalFormatting>
  <conditionalFormatting sqref="I100 I88 I85:I86 I78:I79 I70:I71 I62 I58:I59 I53 I39">
    <cfRule type="containsText" dxfId="515" priority="85" operator="containsText" text="Kกลุ่มเสี่ยง 4-6 ">
      <formula>NOT(ISERROR(SEARCH("Kกลุ่มเสี่ยง 4-6 ",I39)))</formula>
    </cfRule>
    <cfRule type="containsText" dxfId="514" priority="86" operator="containsText" text="K7 เรื้อรัง ">
      <formula>NOT(ISERROR(SEARCH("K7 เรื้อรัง ",I39)))</formula>
    </cfRule>
    <cfRule type="containsText" dxfId="513" priority="87" operator="containsText" text="Lแย่ลง">
      <formula>NOT(ISERROR(SEARCH("Lแย่ลง",I39)))</formula>
    </cfRule>
    <cfRule type="containsText" dxfId="512" priority="88" operator="containsText" text="J ปกติ">
      <formula>NOT(ISERROR(SEARCH("J ปกติ",I39)))</formula>
    </cfRule>
    <cfRule type="containsText" dxfId="511" priority="89" operator="containsText" text="J ดีขึ้น ">
      <formula>NOT(ISERROR(SEARCH("J ดีขึ้น ",I39)))</formula>
    </cfRule>
    <cfRule type="containsText" dxfId="510" priority="90" operator="containsText" text="J ผลงานเยี่ยม ">
      <formula>NOT(ISERROR(SEARCH("J ผลงานเยี่ยม ",I39)))</formula>
    </cfRule>
  </conditionalFormatting>
  <conditionalFormatting sqref="I28">
    <cfRule type="containsText" dxfId="509" priority="73" operator="containsText" text="Kกลุ่มเสี่ยง 4-6 ">
      <formula>NOT(ISERROR(SEARCH("Kกลุ่มเสี่ยง 4-6 ",I28)))</formula>
    </cfRule>
    <cfRule type="containsText" dxfId="508" priority="74" operator="containsText" text="K7 เรื้อรัง ">
      <formula>NOT(ISERROR(SEARCH("K7 เรื้อรัง ",I28)))</formula>
    </cfRule>
    <cfRule type="containsText" dxfId="507" priority="75" operator="containsText" text="Lแย่ลง">
      <formula>NOT(ISERROR(SEARCH("Lแย่ลง",I28)))</formula>
    </cfRule>
    <cfRule type="containsText" dxfId="506" priority="76" operator="containsText" text="J ปกติ">
      <formula>NOT(ISERROR(SEARCH("J ปกติ",I28)))</formula>
    </cfRule>
    <cfRule type="containsText" dxfId="505" priority="77" operator="containsText" text="J ดีขึ้น ">
      <formula>NOT(ISERROR(SEARCH("J ดีขึ้น ",I28)))</formula>
    </cfRule>
    <cfRule type="containsText" dxfId="504" priority="78" operator="containsText" text="J ผลงานเยี่ยม ">
      <formula>NOT(ISERROR(SEARCH("J ผลงานเยี่ยม ",I28)))</formula>
    </cfRule>
  </conditionalFormatting>
  <conditionalFormatting sqref="I83">
    <cfRule type="containsText" dxfId="503" priority="67" operator="containsText" text="Kกลุ่มเสี่ยง 4-6 ">
      <formula>NOT(ISERROR(SEARCH("Kกลุ่มเสี่ยง 4-6 ",I83)))</formula>
    </cfRule>
    <cfRule type="containsText" dxfId="502" priority="68" operator="containsText" text="K7 เรื้อรัง ">
      <formula>NOT(ISERROR(SEARCH("K7 เรื้อรัง ",I83)))</formula>
    </cfRule>
    <cfRule type="containsText" dxfId="501" priority="69" operator="containsText" text="Lแย่ลง">
      <formula>NOT(ISERROR(SEARCH("Lแย่ลง",I83)))</formula>
    </cfRule>
    <cfRule type="containsText" dxfId="500" priority="70" operator="containsText" text="J ปกติ">
      <formula>NOT(ISERROR(SEARCH("J ปกติ",I83)))</formula>
    </cfRule>
    <cfRule type="containsText" dxfId="499" priority="71" operator="containsText" text="J ดีขึ้น ">
      <formula>NOT(ISERROR(SEARCH("J ดีขึ้น ",I83)))</formula>
    </cfRule>
    <cfRule type="containsText" dxfId="498" priority="72" operator="containsText" text="J ผลงานเยี่ยม ">
      <formula>NOT(ISERROR(SEARCH("J ผลงานเยี่ยม ",I83)))</formula>
    </cfRule>
  </conditionalFormatting>
  <conditionalFormatting sqref="I49">
    <cfRule type="containsText" dxfId="497" priority="61" operator="containsText" text="Kกลุ่มเสี่ยง 4-6 ">
      <formula>NOT(ISERROR(SEARCH("Kกลุ่มเสี่ยง 4-6 ",I49)))</formula>
    </cfRule>
    <cfRule type="containsText" dxfId="496" priority="62" operator="containsText" text="K7 เรื้อรัง ">
      <formula>NOT(ISERROR(SEARCH("K7 เรื้อรัง ",I49)))</formula>
    </cfRule>
    <cfRule type="containsText" dxfId="495" priority="63" operator="containsText" text="Lแย่ลง">
      <formula>NOT(ISERROR(SEARCH("Lแย่ลง",I49)))</formula>
    </cfRule>
    <cfRule type="containsText" dxfId="494" priority="64" operator="containsText" text="J ปกติ">
      <formula>NOT(ISERROR(SEARCH("J ปกติ",I49)))</formula>
    </cfRule>
    <cfRule type="containsText" dxfId="493" priority="65" operator="containsText" text="J ดีขึ้น ">
      <formula>NOT(ISERROR(SEARCH("J ดีขึ้น ",I49)))</formula>
    </cfRule>
    <cfRule type="containsText" dxfId="492" priority="66" operator="containsText" text="J ผลงานเยี่ยม ">
      <formula>NOT(ISERROR(SEARCH("J ผลงานเยี่ยม ",I49)))</formula>
    </cfRule>
  </conditionalFormatting>
  <conditionalFormatting sqref="I46 I40 I37 I33:I34">
    <cfRule type="containsText" dxfId="491" priority="55" operator="containsText" text="Kกลุ่มเสี่ยง 4-6 ">
      <formula>NOT(ISERROR(SEARCH("Kกลุ่มเสี่ยง 4-6 ",I33)))</formula>
    </cfRule>
    <cfRule type="containsText" dxfId="490" priority="56" operator="containsText" text="K7 เรื้อรัง ">
      <formula>NOT(ISERROR(SEARCH("K7 เรื้อรัง ",I33)))</formula>
    </cfRule>
    <cfRule type="containsText" dxfId="489" priority="57" operator="containsText" text="Lแย่ลง">
      <formula>NOT(ISERROR(SEARCH("Lแย่ลง",I33)))</formula>
    </cfRule>
    <cfRule type="containsText" dxfId="488" priority="58" operator="containsText" text="J ปกติ">
      <formula>NOT(ISERROR(SEARCH("J ปกติ",I33)))</formula>
    </cfRule>
    <cfRule type="containsText" dxfId="487" priority="59" operator="containsText" text="J ดีขึ้น ">
      <formula>NOT(ISERROR(SEARCH("J ดีขึ้น ",I33)))</formula>
    </cfRule>
    <cfRule type="containsText" dxfId="486" priority="60" operator="containsText" text="J ผลงานเยี่ยม ">
      <formula>NOT(ISERROR(SEARCH("J ผลงานเยี่ยม ",I33)))</formula>
    </cfRule>
  </conditionalFormatting>
  <conditionalFormatting sqref="I99 I75 I57 I43:I44 I36 I21 I17">
    <cfRule type="containsText" dxfId="485" priority="7" operator="containsText" text="Kกลุ่มเสี่ยง 4-6 ">
      <formula>NOT(ISERROR(SEARCH("Kกลุ่มเสี่ยง 4-6 ",I17)))</formula>
    </cfRule>
    <cfRule type="containsText" dxfId="484" priority="8" operator="containsText" text="K7 เรื้อรัง ">
      <formula>NOT(ISERROR(SEARCH("K7 เรื้อรัง ",I17)))</formula>
    </cfRule>
    <cfRule type="containsText" dxfId="483" priority="9" operator="containsText" text="Lแย่ลง">
      <formula>NOT(ISERROR(SEARCH("Lแย่ลง",I17)))</formula>
    </cfRule>
    <cfRule type="containsText" dxfId="482" priority="10" operator="containsText" text="J ปกติ">
      <formula>NOT(ISERROR(SEARCH("J ปกติ",I17)))</formula>
    </cfRule>
    <cfRule type="containsText" dxfId="481" priority="11" operator="containsText" text="J ดีขึ้น ">
      <formula>NOT(ISERROR(SEARCH("J ดีขึ้น ",I17)))</formula>
    </cfRule>
    <cfRule type="containsText" dxfId="480" priority="12" operator="containsText" text="J ผลงานเยี่ยม ">
      <formula>NOT(ISERROR(SEARCH("J ผลงานเยี่ยม ",I17)))</formula>
    </cfRule>
  </conditionalFormatting>
  <conditionalFormatting sqref="I74 I63 I18">
    <cfRule type="containsText" dxfId="479" priority="43" operator="containsText" text="Kกลุ่มเสี่ยง 4-6 ">
      <formula>NOT(ISERROR(SEARCH("Kกลุ่มเสี่ยง 4-6 ",I18)))</formula>
    </cfRule>
    <cfRule type="containsText" dxfId="478" priority="44" operator="containsText" text="K7 เรื้อรัง ">
      <formula>NOT(ISERROR(SEARCH("K7 เรื้อรัง ",I18)))</formula>
    </cfRule>
    <cfRule type="containsText" dxfId="477" priority="45" operator="containsText" text="Lแย่ลง">
      <formula>NOT(ISERROR(SEARCH("Lแย่ลง",I18)))</formula>
    </cfRule>
    <cfRule type="containsText" dxfId="476" priority="46" operator="containsText" text="J ปกติ">
      <formula>NOT(ISERROR(SEARCH("J ปกติ",I18)))</formula>
    </cfRule>
    <cfRule type="containsText" dxfId="475" priority="47" operator="containsText" text="J ดีขึ้น ">
      <formula>NOT(ISERROR(SEARCH("J ดีขึ้น ",I18)))</formula>
    </cfRule>
    <cfRule type="containsText" dxfId="474" priority="48" operator="containsText" text="J ผลงานเยี่ยม ">
      <formula>NOT(ISERROR(SEARCH("J ผลงานเยี่ยม ",I18)))</formula>
    </cfRule>
  </conditionalFormatting>
  <conditionalFormatting sqref="I65">
    <cfRule type="containsText" dxfId="473" priority="37" operator="containsText" text="Kกลุ่มเสี่ยง 4-6 ">
      <formula>NOT(ISERROR(SEARCH("Kกลุ่มเสี่ยง 4-6 ",I65)))</formula>
    </cfRule>
    <cfRule type="containsText" dxfId="472" priority="38" operator="containsText" text="K7 เรื้อรัง ">
      <formula>NOT(ISERROR(SEARCH("K7 เรื้อรัง ",I65)))</formula>
    </cfRule>
    <cfRule type="containsText" dxfId="471" priority="39" operator="containsText" text="Lแย่ลง">
      <formula>NOT(ISERROR(SEARCH("Lแย่ลง",I65)))</formula>
    </cfRule>
    <cfRule type="containsText" dxfId="470" priority="40" operator="containsText" text="J ปกติ">
      <formula>NOT(ISERROR(SEARCH("J ปกติ",I65)))</formula>
    </cfRule>
    <cfRule type="containsText" dxfId="469" priority="41" operator="containsText" text="J ดีขึ้น ">
      <formula>NOT(ISERROR(SEARCH("J ดีขึ้น ",I65)))</formula>
    </cfRule>
    <cfRule type="containsText" dxfId="468" priority="42" operator="containsText" text="J ผลงานเยี่ยม ">
      <formula>NOT(ISERROR(SEARCH("J ผลงานเยี่ยม ",I65)))</formula>
    </cfRule>
  </conditionalFormatting>
  <conditionalFormatting sqref="I47 I20 I16">
    <cfRule type="containsText" dxfId="467" priority="31" operator="containsText" text="Kกลุ่มเสี่ยง 4-6 ">
      <formula>NOT(ISERROR(SEARCH("Kกลุ่มเสี่ยง 4-6 ",I16)))</formula>
    </cfRule>
    <cfRule type="containsText" dxfId="466" priority="32" operator="containsText" text="K7 เรื้อรัง ">
      <formula>NOT(ISERROR(SEARCH("K7 เรื้อรัง ",I16)))</formula>
    </cfRule>
    <cfRule type="containsText" dxfId="465" priority="33" operator="containsText" text="Lแย่ลง">
      <formula>NOT(ISERROR(SEARCH("Lแย่ลง",I16)))</formula>
    </cfRule>
    <cfRule type="containsText" dxfId="464" priority="34" operator="containsText" text="J ปกติ">
      <formula>NOT(ISERROR(SEARCH("J ปกติ",I16)))</formula>
    </cfRule>
    <cfRule type="containsText" dxfId="463" priority="35" operator="containsText" text="J ดีขึ้น ">
      <formula>NOT(ISERROR(SEARCH("J ดีขึ้น ",I16)))</formula>
    </cfRule>
    <cfRule type="containsText" dxfId="462" priority="36" operator="containsText" text="J ผลงานเยี่ยม ">
      <formula>NOT(ISERROR(SEARCH("J ผลงานเยี่ยม ",I16)))</formula>
    </cfRule>
  </conditionalFormatting>
  <conditionalFormatting sqref="I51 I45 I42 I38">
    <cfRule type="containsText" dxfId="461" priority="25" operator="containsText" text="Kกลุ่มเสี่ยง 4-6 ">
      <formula>NOT(ISERROR(SEARCH("Kกลุ่มเสี่ยง 4-6 ",I38)))</formula>
    </cfRule>
    <cfRule type="containsText" dxfId="460" priority="26" operator="containsText" text="K7 เรื้อรัง ">
      <formula>NOT(ISERROR(SEARCH("K7 เรื้อรัง ",I38)))</formula>
    </cfRule>
    <cfRule type="containsText" dxfId="459" priority="27" operator="containsText" text="Lแย่ลง">
      <formula>NOT(ISERROR(SEARCH("Lแย่ลง",I38)))</formula>
    </cfRule>
    <cfRule type="containsText" dxfId="458" priority="28" operator="containsText" text="J ปกติ">
      <formula>NOT(ISERROR(SEARCH("J ปกติ",I38)))</formula>
    </cfRule>
    <cfRule type="containsText" dxfId="457" priority="29" operator="containsText" text="J ดีขึ้น ">
      <formula>NOT(ISERROR(SEARCH("J ดีขึ้น ",I38)))</formula>
    </cfRule>
    <cfRule type="containsText" dxfId="456" priority="30" operator="containsText" text="J ผลงานเยี่ยม ">
      <formula>NOT(ISERROR(SEARCH("J ผลงานเยี่ยม ",I38)))</formula>
    </cfRule>
  </conditionalFormatting>
  <conditionalFormatting sqref="I24 I19">
    <cfRule type="containsText" dxfId="455" priority="19" operator="containsText" text="Kกลุ่มเสี่ยง 4-6 ">
      <formula>NOT(ISERROR(SEARCH("Kกลุ่มเสี่ยง 4-6 ",I19)))</formula>
    </cfRule>
    <cfRule type="containsText" dxfId="454" priority="20" operator="containsText" text="K7 เรื้อรัง ">
      <formula>NOT(ISERROR(SEARCH("K7 เรื้อรัง ",I19)))</formula>
    </cfRule>
    <cfRule type="containsText" dxfId="453" priority="21" operator="containsText" text="Lแย่ลง">
      <formula>NOT(ISERROR(SEARCH("Lแย่ลง",I19)))</formula>
    </cfRule>
    <cfRule type="containsText" dxfId="452" priority="22" operator="containsText" text="J ปกติ">
      <formula>NOT(ISERROR(SEARCH("J ปกติ",I19)))</formula>
    </cfRule>
    <cfRule type="containsText" dxfId="451" priority="23" operator="containsText" text="J ดีขึ้น ">
      <formula>NOT(ISERROR(SEARCH("J ดีขึ้น ",I19)))</formula>
    </cfRule>
    <cfRule type="containsText" dxfId="450" priority="24" operator="containsText" text="J ผลงานเยี่ยม ">
      <formula>NOT(ISERROR(SEARCH("J ผลงานเยี่ยม ",I19)))</formula>
    </cfRule>
  </conditionalFormatting>
  <conditionalFormatting sqref="I32">
    <cfRule type="containsText" dxfId="449" priority="13" operator="containsText" text="Kกลุ่มเสี่ยง 4-6 ">
      <formula>NOT(ISERROR(SEARCH("Kกลุ่มเสี่ยง 4-6 ",I32)))</formula>
    </cfRule>
    <cfRule type="containsText" dxfId="448" priority="14" operator="containsText" text="K7 เรื้อรัง ">
      <formula>NOT(ISERROR(SEARCH("K7 เรื้อรัง ",I32)))</formula>
    </cfRule>
    <cfRule type="containsText" dxfId="447" priority="15" operator="containsText" text="Lแย่ลง">
      <formula>NOT(ISERROR(SEARCH("Lแย่ลง",I32)))</formula>
    </cfRule>
    <cfRule type="containsText" dxfId="446" priority="16" operator="containsText" text="J ปกติ">
      <formula>NOT(ISERROR(SEARCH("J ปกติ",I32)))</formula>
    </cfRule>
    <cfRule type="containsText" dxfId="445" priority="17" operator="containsText" text="J ดีขึ้น ">
      <formula>NOT(ISERROR(SEARCH("J ดีขึ้น ",I32)))</formula>
    </cfRule>
    <cfRule type="containsText" dxfId="444" priority="18" operator="containsText" text="J ผลงานเยี่ยม ">
      <formula>NOT(ISERROR(SEARCH("J ผลงานเยี่ยม ",I32)))</formula>
    </cfRule>
  </conditionalFormatting>
  <conditionalFormatting sqref="I102 I96 I94 I82 I35 I29:I31 I27 I25">
    <cfRule type="containsText" dxfId="443" priority="1" operator="containsText" text="Kกลุ่มเสี่ยง 4-6 ">
      <formula>NOT(ISERROR(SEARCH("Kกลุ่มเสี่ยง 4-6 ",I25)))</formula>
    </cfRule>
    <cfRule type="containsText" dxfId="442" priority="2" operator="containsText" text="K7 เรื้อรัง ">
      <formula>NOT(ISERROR(SEARCH("K7 เรื้อรัง ",I25)))</formula>
    </cfRule>
    <cfRule type="containsText" dxfId="441" priority="3" operator="containsText" text="Lแย่ลง">
      <formula>NOT(ISERROR(SEARCH("Lแย่ลง",I25)))</formula>
    </cfRule>
    <cfRule type="containsText" dxfId="440" priority="4" operator="containsText" text="J ปกติ">
      <formula>NOT(ISERROR(SEARCH("J ปกติ",I25)))</formula>
    </cfRule>
    <cfRule type="containsText" dxfId="439" priority="5" operator="containsText" text="J ดีขึ้น ">
      <formula>NOT(ISERROR(SEARCH("J ดีขึ้น ",I25)))</formula>
    </cfRule>
    <cfRule type="containsText" dxfId="438" priority="6" operator="containsText" text="J ผลงานเยี่ยม ">
      <formula>NOT(ISERROR(SEARCH("J ผลงานเยี่ยม ",I25)))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FE84-246E-49E6-AC79-AAB832D1D46D}">
  <dimension ref="A2:D5"/>
  <sheetViews>
    <sheetView workbookViewId="0">
      <selection activeCell="A2" sqref="A2:D3"/>
    </sheetView>
  </sheetViews>
  <sheetFormatPr defaultRowHeight="14.5"/>
  <cols>
    <col min="1" max="1" width="25.6328125" bestFit="1" customWidth="1"/>
    <col min="2" max="3" width="5.08984375" bestFit="1" customWidth="1"/>
    <col min="4" max="4" width="21.7265625" bestFit="1" customWidth="1"/>
  </cols>
  <sheetData>
    <row r="2" spans="1:4" ht="24" customHeight="1">
      <c r="A2" s="149" t="s">
        <v>254</v>
      </c>
      <c r="B2" s="134" t="s">
        <v>110</v>
      </c>
      <c r="C2" s="134" t="s">
        <v>112</v>
      </c>
      <c r="D2" s="150" t="s">
        <v>255</v>
      </c>
    </row>
    <row r="3" spans="1:4" ht="46">
      <c r="A3" s="149"/>
      <c r="B3" s="135" t="s">
        <v>111</v>
      </c>
      <c r="C3" s="135" t="s">
        <v>231</v>
      </c>
      <c r="D3" s="150"/>
    </row>
    <row r="4" spans="1:4" ht="24">
      <c r="A4" s="78" t="s">
        <v>34</v>
      </c>
      <c r="B4" s="77">
        <v>4</v>
      </c>
      <c r="C4" s="77">
        <v>0</v>
      </c>
      <c r="D4" s="85" t="s">
        <v>114</v>
      </c>
    </row>
    <row r="5" spans="1:4" ht="24">
      <c r="A5" s="78" t="s">
        <v>41</v>
      </c>
      <c r="B5" s="83">
        <v>6</v>
      </c>
      <c r="C5" s="83">
        <v>6</v>
      </c>
      <c r="D5" s="101" t="s">
        <v>132</v>
      </c>
    </row>
  </sheetData>
  <mergeCells count="2">
    <mergeCell ref="A2:A3"/>
    <mergeCell ref="D2:D3"/>
  </mergeCells>
  <conditionalFormatting sqref="D4">
    <cfRule type="containsText" dxfId="437" priority="13" operator="containsText" text="Kกลุ่มเสี่ยง 4-6 ">
      <formula>NOT(ISERROR(SEARCH("Kกลุ่มเสี่ยง 4-6 ",D4)))</formula>
    </cfRule>
    <cfRule type="containsText" dxfId="436" priority="14" operator="containsText" text="K7 เรื้อรัง ">
      <formula>NOT(ISERROR(SEARCH("K7 เรื้อรัง ",D4)))</formula>
    </cfRule>
    <cfRule type="containsText" dxfId="435" priority="15" operator="containsText" text="Lแย่ลง">
      <formula>NOT(ISERROR(SEARCH("Lแย่ลง",D4)))</formula>
    </cfRule>
    <cfRule type="containsText" dxfId="434" priority="16" operator="containsText" text="J ปกติ">
      <formula>NOT(ISERROR(SEARCH("J ปกติ",D4)))</formula>
    </cfRule>
    <cfRule type="containsText" dxfId="433" priority="17" operator="containsText" text="J ดีขึ้น ">
      <formula>NOT(ISERROR(SEARCH("J ดีขึ้น ",D4)))</formula>
    </cfRule>
    <cfRule type="containsText" dxfId="432" priority="18" operator="containsText" text="J ผลงานเยี่ยม ">
      <formula>NOT(ISERROR(SEARCH("J ผลงานเยี่ยม ",D4)))</formula>
    </cfRule>
  </conditionalFormatting>
  <conditionalFormatting sqref="D5">
    <cfRule type="containsText" dxfId="431" priority="7" operator="containsText" text="Kกลุ่มเสี่ยง 4-6 ">
      <formula>NOT(ISERROR(SEARCH("Kกลุ่มเสี่ยง 4-6 ",D5)))</formula>
    </cfRule>
    <cfRule type="containsText" dxfId="430" priority="8" operator="containsText" text="K7 เรื้อรัง ">
      <formula>NOT(ISERROR(SEARCH("K7 เรื้อรัง ",D5)))</formula>
    </cfRule>
    <cfRule type="containsText" dxfId="429" priority="9" operator="containsText" text="Lแย่ลง">
      <formula>NOT(ISERROR(SEARCH("Lแย่ลง",D5)))</formula>
    </cfRule>
    <cfRule type="containsText" dxfId="428" priority="10" operator="containsText" text="J ปกติ">
      <formula>NOT(ISERROR(SEARCH("J ปกติ",D5)))</formula>
    </cfRule>
    <cfRule type="containsText" dxfId="427" priority="11" operator="containsText" text="J ดีขึ้น ">
      <formula>NOT(ISERROR(SEARCH("J ดีขึ้น ",D5)))</formula>
    </cfRule>
    <cfRule type="containsText" dxfId="426" priority="12" operator="containsText" text="J ผลงานเยี่ยม ">
      <formula>NOT(ISERROR(SEARCH("J ผลงานเยี่ยม ",D5)))</formula>
    </cfRule>
  </conditionalFormatting>
  <conditionalFormatting sqref="D2">
    <cfRule type="containsText" dxfId="425" priority="1" operator="containsText" text="Kกลุ่มเสี่ยง 4-6 ">
      <formula>NOT(ISERROR(SEARCH("Kกลุ่มเสี่ยง 4-6 ",D2)))</formula>
    </cfRule>
    <cfRule type="containsText" dxfId="424" priority="2" operator="containsText" text="K7 เรื้อรัง ">
      <formula>NOT(ISERROR(SEARCH("K7 เรื้อรัง ",D2)))</formula>
    </cfRule>
    <cfRule type="containsText" dxfId="423" priority="3" operator="containsText" text="Lแย่ลง">
      <formula>NOT(ISERROR(SEARCH("Lแย่ลง",D2)))</formula>
    </cfRule>
    <cfRule type="containsText" dxfId="422" priority="4" operator="containsText" text="J ปกติ">
      <formula>NOT(ISERROR(SEARCH("J ปกติ",D2)))</formula>
    </cfRule>
    <cfRule type="containsText" dxfId="421" priority="5" operator="containsText" text="J ดีขึ้น ">
      <formula>NOT(ISERROR(SEARCH("J ดีขึ้น ",D2)))</formula>
    </cfRule>
    <cfRule type="containsText" dxfId="420" priority="6" operator="containsText" text="J ผลงานเยี่ยม ">
      <formula>NOT(ISERROR(SEARCH("J ผลงานเยี่ยม ",D2)))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D11B2-C6DD-4A7F-952E-F768248CAED3}">
  <dimension ref="A2:J9"/>
  <sheetViews>
    <sheetView workbookViewId="0">
      <selection activeCell="A2" sqref="A2:D3"/>
    </sheetView>
  </sheetViews>
  <sheetFormatPr defaultRowHeight="14.5"/>
  <cols>
    <col min="1" max="1" width="20.90625" customWidth="1"/>
    <col min="2" max="3" width="5.08984375" bestFit="1" customWidth="1"/>
    <col min="4" max="4" width="21.7265625" bestFit="1" customWidth="1"/>
    <col min="7" max="7" width="28.7265625" bestFit="1" customWidth="1"/>
    <col min="8" max="9" width="5.08984375" bestFit="1" customWidth="1"/>
    <col min="10" max="10" width="21.7265625" bestFit="1" customWidth="1"/>
  </cols>
  <sheetData>
    <row r="2" spans="1:10" ht="24" customHeight="1">
      <c r="A2" s="149" t="s">
        <v>254</v>
      </c>
      <c r="B2" s="134" t="s">
        <v>110</v>
      </c>
      <c r="C2" s="134" t="s">
        <v>112</v>
      </c>
      <c r="D2" s="150" t="s">
        <v>255</v>
      </c>
      <c r="G2" s="149" t="s">
        <v>254</v>
      </c>
      <c r="H2" s="134" t="s">
        <v>110</v>
      </c>
      <c r="I2" s="134" t="s">
        <v>112</v>
      </c>
      <c r="J2" s="150" t="s">
        <v>255</v>
      </c>
    </row>
    <row r="3" spans="1:10" ht="46">
      <c r="A3" s="149"/>
      <c r="B3" s="135" t="s">
        <v>111</v>
      </c>
      <c r="C3" s="135" t="s">
        <v>231</v>
      </c>
      <c r="D3" s="150"/>
      <c r="G3" s="149"/>
      <c r="H3" s="135" t="s">
        <v>111</v>
      </c>
      <c r="I3" s="135" t="s">
        <v>231</v>
      </c>
      <c r="J3" s="150"/>
    </row>
    <row r="4" spans="1:10" ht="24">
      <c r="A4" s="139" t="s">
        <v>256</v>
      </c>
      <c r="B4" s="140">
        <v>4</v>
      </c>
      <c r="C4" s="140">
        <v>4</v>
      </c>
      <c r="D4" s="101" t="s">
        <v>132</v>
      </c>
      <c r="G4" s="139" t="s">
        <v>262</v>
      </c>
      <c r="H4" s="140">
        <v>4</v>
      </c>
      <c r="I4" s="141">
        <v>2</v>
      </c>
      <c r="J4" s="85" t="s">
        <v>114</v>
      </c>
    </row>
    <row r="5" spans="1:10" ht="24">
      <c r="A5" s="139" t="s">
        <v>257</v>
      </c>
      <c r="B5" s="140">
        <v>6</v>
      </c>
      <c r="C5" s="140">
        <v>6</v>
      </c>
      <c r="D5" s="101" t="s">
        <v>132</v>
      </c>
      <c r="G5" s="139" t="s">
        <v>263</v>
      </c>
      <c r="H5" s="141">
        <v>2</v>
      </c>
      <c r="I5" s="141">
        <v>1</v>
      </c>
      <c r="J5" s="90" t="s">
        <v>116</v>
      </c>
    </row>
    <row r="6" spans="1:10" ht="24">
      <c r="A6" s="139" t="s">
        <v>258</v>
      </c>
      <c r="B6" s="140">
        <v>6</v>
      </c>
      <c r="C6" s="141">
        <v>3</v>
      </c>
      <c r="D6" s="85" t="s">
        <v>114</v>
      </c>
      <c r="G6" s="139" t="s">
        <v>256</v>
      </c>
      <c r="H6" s="140">
        <v>4</v>
      </c>
      <c r="I6" s="140">
        <v>4</v>
      </c>
      <c r="J6" s="101" t="s">
        <v>132</v>
      </c>
    </row>
    <row r="7" spans="1:10" ht="24">
      <c r="A7" s="139" t="s">
        <v>259</v>
      </c>
      <c r="B7" s="142">
        <v>6</v>
      </c>
      <c r="C7" s="142">
        <v>5</v>
      </c>
      <c r="D7" s="143" t="s">
        <v>132</v>
      </c>
      <c r="G7" s="139" t="s">
        <v>264</v>
      </c>
      <c r="H7" s="142">
        <v>5</v>
      </c>
      <c r="I7" s="142">
        <v>4</v>
      </c>
      <c r="J7" s="143" t="s">
        <v>132</v>
      </c>
    </row>
    <row r="8" spans="1:10" ht="24">
      <c r="A8" s="139" t="s">
        <v>260</v>
      </c>
      <c r="B8" s="140">
        <v>5</v>
      </c>
      <c r="C8" s="141">
        <v>3</v>
      </c>
      <c r="D8" s="85" t="s">
        <v>114</v>
      </c>
    </row>
    <row r="9" spans="1:10" ht="24">
      <c r="A9" s="139" t="s">
        <v>261</v>
      </c>
      <c r="B9" s="142">
        <v>5</v>
      </c>
      <c r="C9" s="142">
        <v>4</v>
      </c>
      <c r="D9" s="143" t="s">
        <v>132</v>
      </c>
    </row>
  </sheetData>
  <mergeCells count="4">
    <mergeCell ref="A2:A3"/>
    <mergeCell ref="D2:D3"/>
    <mergeCell ref="G2:G3"/>
    <mergeCell ref="J2:J3"/>
  </mergeCells>
  <conditionalFormatting sqref="D9 D4 D7">
    <cfRule type="containsText" dxfId="419" priority="55" operator="containsText" text="Kกลุ่มเสี่ยง 4-6 ">
      <formula>NOT(ISERROR(SEARCH("Kกลุ่มเสี่ยง 4-6 ",D4)))</formula>
    </cfRule>
    <cfRule type="containsText" dxfId="418" priority="56" operator="containsText" text="K7 เรื้อรัง ">
      <formula>NOT(ISERROR(SEARCH("K7 เรื้อรัง ",D4)))</formula>
    </cfRule>
    <cfRule type="containsText" dxfId="417" priority="57" operator="containsText" text="Lแย่ลง">
      <formula>NOT(ISERROR(SEARCH("Lแย่ลง",D4)))</formula>
    </cfRule>
    <cfRule type="containsText" dxfId="416" priority="58" operator="containsText" text="J ปกติ">
      <formula>NOT(ISERROR(SEARCH("J ปกติ",D4)))</formula>
    </cfRule>
    <cfRule type="containsText" dxfId="415" priority="59" operator="containsText" text="J ดีขึ้น ">
      <formula>NOT(ISERROR(SEARCH("J ดีขึ้น ",D4)))</formula>
    </cfRule>
    <cfRule type="containsText" dxfId="414" priority="60" operator="containsText" text="J ผลงานเยี่ยม ">
      <formula>NOT(ISERROR(SEARCH("J ผลงานเยี่ยม ",D4)))</formula>
    </cfRule>
  </conditionalFormatting>
  <conditionalFormatting sqref="D5">
    <cfRule type="containsText" dxfId="413" priority="43" operator="containsText" text="Kกลุ่มเสี่ยง 4-6 ">
      <formula>NOT(ISERROR(SEARCH("Kกลุ่มเสี่ยง 4-6 ",D5)))</formula>
    </cfRule>
    <cfRule type="containsText" dxfId="412" priority="44" operator="containsText" text="K7 เรื้อรัง ">
      <formula>NOT(ISERROR(SEARCH("K7 เรื้อรัง ",D5)))</formula>
    </cfRule>
    <cfRule type="containsText" dxfId="411" priority="45" operator="containsText" text="Lแย่ลง">
      <formula>NOT(ISERROR(SEARCH("Lแย่ลง",D5)))</formula>
    </cfRule>
    <cfRule type="containsText" dxfId="410" priority="46" operator="containsText" text="J ปกติ">
      <formula>NOT(ISERROR(SEARCH("J ปกติ",D5)))</formula>
    </cfRule>
    <cfRule type="containsText" dxfId="409" priority="47" operator="containsText" text="J ดีขึ้น ">
      <formula>NOT(ISERROR(SEARCH("J ดีขึ้น ",D5)))</formula>
    </cfRule>
    <cfRule type="containsText" dxfId="408" priority="48" operator="containsText" text="J ผลงานเยี่ยม ">
      <formula>NOT(ISERROR(SEARCH("J ผลงานเยี่ยม ",D5)))</formula>
    </cfRule>
  </conditionalFormatting>
  <conditionalFormatting sqref="D8">
    <cfRule type="containsText" dxfId="407" priority="61" operator="containsText" text="Kกลุ่มเสี่ยง 4-6 ">
      <formula>NOT(ISERROR(SEARCH("Kกลุ่มเสี่ยง 4-6 ",D8)))</formula>
    </cfRule>
    <cfRule type="containsText" dxfId="406" priority="62" operator="containsText" text="K7 เรื้อรัง ">
      <formula>NOT(ISERROR(SEARCH("K7 เรื้อรัง ",D8)))</formula>
    </cfRule>
    <cfRule type="containsText" dxfId="405" priority="63" operator="containsText" text="Lแย่ลง">
      <formula>NOT(ISERROR(SEARCH("Lแย่ลง",D8)))</formula>
    </cfRule>
    <cfRule type="containsText" dxfId="404" priority="64" operator="containsText" text="J ปกติ">
      <formula>NOT(ISERROR(SEARCH("J ปกติ",D8)))</formula>
    </cfRule>
    <cfRule type="containsText" dxfId="403" priority="65" operator="containsText" text="J ดีขึ้น ">
      <formula>NOT(ISERROR(SEARCH("J ดีขึ้น ",D8)))</formula>
    </cfRule>
    <cfRule type="containsText" dxfId="402" priority="66" operator="containsText" text="J ผลงานเยี่ยม ">
      <formula>NOT(ISERROR(SEARCH("J ผลงานเยี่ยม ",D8)))</formula>
    </cfRule>
  </conditionalFormatting>
  <conditionalFormatting sqref="D6">
    <cfRule type="containsText" dxfId="401" priority="37" operator="containsText" text="Kกลุ่มเสี่ยง 4-6 ">
      <formula>NOT(ISERROR(SEARCH("Kกลุ่มเสี่ยง 4-6 ",D6)))</formula>
    </cfRule>
    <cfRule type="containsText" dxfId="400" priority="38" operator="containsText" text="K7 เรื้อรัง ">
      <formula>NOT(ISERROR(SEARCH("K7 เรื้อรัง ",D6)))</formula>
    </cfRule>
    <cfRule type="containsText" dxfId="399" priority="39" operator="containsText" text="Lแย่ลง">
      <formula>NOT(ISERROR(SEARCH("Lแย่ลง",D6)))</formula>
    </cfRule>
    <cfRule type="containsText" dxfId="398" priority="40" operator="containsText" text="J ปกติ">
      <formula>NOT(ISERROR(SEARCH("J ปกติ",D6)))</formula>
    </cfRule>
    <cfRule type="containsText" dxfId="397" priority="41" operator="containsText" text="J ดีขึ้น ">
      <formula>NOT(ISERROR(SEARCH("J ดีขึ้น ",D6)))</formula>
    </cfRule>
    <cfRule type="containsText" dxfId="396" priority="42" operator="containsText" text="J ผลงานเยี่ยม ">
      <formula>NOT(ISERROR(SEARCH("J ผลงานเยี่ยม ",D6)))</formula>
    </cfRule>
  </conditionalFormatting>
  <conditionalFormatting sqref="D2">
    <cfRule type="containsText" dxfId="395" priority="31" operator="containsText" text="Kกลุ่มเสี่ยง 4-6 ">
      <formula>NOT(ISERROR(SEARCH("Kกลุ่มเสี่ยง 4-6 ",D2)))</formula>
    </cfRule>
    <cfRule type="containsText" dxfId="394" priority="32" operator="containsText" text="K7 เรื้อรัง ">
      <formula>NOT(ISERROR(SEARCH("K7 เรื้อรัง ",D2)))</formula>
    </cfRule>
    <cfRule type="containsText" dxfId="393" priority="33" operator="containsText" text="Lแย่ลง">
      <formula>NOT(ISERROR(SEARCH("Lแย่ลง",D2)))</formula>
    </cfRule>
    <cfRule type="containsText" dxfId="392" priority="34" operator="containsText" text="J ปกติ">
      <formula>NOT(ISERROR(SEARCH("J ปกติ",D2)))</formula>
    </cfRule>
    <cfRule type="containsText" dxfId="391" priority="35" operator="containsText" text="J ดีขึ้น ">
      <formula>NOT(ISERROR(SEARCH("J ดีขึ้น ",D2)))</formula>
    </cfRule>
    <cfRule type="containsText" dxfId="390" priority="36" operator="containsText" text="J ผลงานเยี่ยม ">
      <formula>NOT(ISERROR(SEARCH("J ผลงานเยี่ยม ",D2)))</formula>
    </cfRule>
  </conditionalFormatting>
  <conditionalFormatting sqref="J4">
    <cfRule type="containsText" dxfId="389" priority="19" operator="containsText" text="Kกลุ่มเสี่ยง 4-6 ">
      <formula>NOT(ISERROR(SEARCH("Kกลุ่มเสี่ยง 4-6 ",J4)))</formula>
    </cfRule>
    <cfRule type="containsText" dxfId="388" priority="20" operator="containsText" text="K7 เรื้อรัง ">
      <formula>NOT(ISERROR(SEARCH("K7 เรื้อรัง ",J4)))</formula>
    </cfRule>
    <cfRule type="containsText" dxfId="387" priority="21" operator="containsText" text="Lแย่ลง">
      <formula>NOT(ISERROR(SEARCH("Lแย่ลง",J4)))</formula>
    </cfRule>
    <cfRule type="containsText" dxfId="386" priority="22" operator="containsText" text="J ปกติ">
      <formula>NOT(ISERROR(SEARCH("J ปกติ",J4)))</formula>
    </cfRule>
    <cfRule type="containsText" dxfId="385" priority="23" operator="containsText" text="J ดีขึ้น ">
      <formula>NOT(ISERROR(SEARCH("J ดีขึ้น ",J4)))</formula>
    </cfRule>
    <cfRule type="containsText" dxfId="384" priority="24" operator="containsText" text="J ผลงานเยี่ยม ">
      <formula>NOT(ISERROR(SEARCH("J ผลงานเยี่ยม ",J4)))</formula>
    </cfRule>
  </conditionalFormatting>
  <conditionalFormatting sqref="J5">
    <cfRule type="containsText" dxfId="383" priority="13" operator="containsText" text="Kกลุ่มเสี่ยง 4-6 ">
      <formula>NOT(ISERROR(SEARCH("Kกลุ่มเสี่ยง 4-6 ",J5)))</formula>
    </cfRule>
    <cfRule type="containsText" dxfId="382" priority="14" operator="containsText" text="K7 เรื้อรัง ">
      <formula>NOT(ISERROR(SEARCH("K7 เรื้อรัง ",J5)))</formula>
    </cfRule>
    <cfRule type="containsText" dxfId="381" priority="15" operator="containsText" text="Lแย่ลง">
      <formula>NOT(ISERROR(SEARCH("Lแย่ลง",J5)))</formula>
    </cfRule>
    <cfRule type="containsText" dxfId="380" priority="16" operator="containsText" text="J ปกติ">
      <formula>NOT(ISERROR(SEARCH("J ปกติ",J5)))</formula>
    </cfRule>
    <cfRule type="containsText" dxfId="379" priority="17" operator="containsText" text="J ดีขึ้น ">
      <formula>NOT(ISERROR(SEARCH("J ดีขึ้น ",J5)))</formula>
    </cfRule>
    <cfRule type="containsText" dxfId="378" priority="18" operator="containsText" text="J ผลงานเยี่ยม ">
      <formula>NOT(ISERROR(SEARCH("J ผลงานเยี่ยม ",J5)))</formula>
    </cfRule>
  </conditionalFormatting>
  <conditionalFormatting sqref="J6:J7">
    <cfRule type="containsText" dxfId="377" priority="7" operator="containsText" text="Kกลุ่มเสี่ยง 4-6 ">
      <formula>NOT(ISERROR(SEARCH("Kกลุ่มเสี่ยง 4-6 ",J6)))</formula>
    </cfRule>
    <cfRule type="containsText" dxfId="376" priority="8" operator="containsText" text="K7 เรื้อรัง ">
      <formula>NOT(ISERROR(SEARCH("K7 เรื้อรัง ",J6)))</formula>
    </cfRule>
    <cfRule type="containsText" dxfId="375" priority="9" operator="containsText" text="Lแย่ลง">
      <formula>NOT(ISERROR(SEARCH("Lแย่ลง",J6)))</formula>
    </cfRule>
    <cfRule type="containsText" dxfId="374" priority="10" operator="containsText" text="J ปกติ">
      <formula>NOT(ISERROR(SEARCH("J ปกติ",J6)))</formula>
    </cfRule>
    <cfRule type="containsText" dxfId="373" priority="11" operator="containsText" text="J ดีขึ้น ">
      <formula>NOT(ISERROR(SEARCH("J ดีขึ้น ",J6)))</formula>
    </cfRule>
    <cfRule type="containsText" dxfId="372" priority="12" operator="containsText" text="J ผลงานเยี่ยม ">
      <formula>NOT(ISERROR(SEARCH("J ผลงานเยี่ยม ",J6)))</formula>
    </cfRule>
  </conditionalFormatting>
  <conditionalFormatting sqref="J2">
    <cfRule type="containsText" dxfId="371" priority="1" operator="containsText" text="Kกลุ่มเสี่ยง 4-6 ">
      <formula>NOT(ISERROR(SEARCH("Kกลุ่มเสี่ยง 4-6 ",J2)))</formula>
    </cfRule>
    <cfRule type="containsText" dxfId="370" priority="2" operator="containsText" text="K7 เรื้อรัง ">
      <formula>NOT(ISERROR(SEARCH("K7 เรื้อรัง ",J2)))</formula>
    </cfRule>
    <cfRule type="containsText" dxfId="369" priority="3" operator="containsText" text="Lแย่ลง">
      <formula>NOT(ISERROR(SEARCH("Lแย่ลง",J2)))</formula>
    </cfRule>
    <cfRule type="containsText" dxfId="368" priority="4" operator="containsText" text="J ปกติ">
      <formula>NOT(ISERROR(SEARCH("J ปกติ",J2)))</formula>
    </cfRule>
    <cfRule type="containsText" dxfId="367" priority="5" operator="containsText" text="J ดีขึ้น ">
      <formula>NOT(ISERROR(SEARCH("J ดีขึ้น ",J2)))</formula>
    </cfRule>
    <cfRule type="containsText" dxfId="366" priority="6" operator="containsText" text="J ผลงานเยี่ยม ">
      <formula>NOT(ISERROR(SEARCH("J ผลงานเยี่ยม ",J2)))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29C3-01EA-40B4-B622-8769B33E7576}">
  <dimension ref="A2:D9"/>
  <sheetViews>
    <sheetView workbookViewId="0">
      <selection activeCell="A2" sqref="A2:D3"/>
    </sheetView>
  </sheetViews>
  <sheetFormatPr defaultRowHeight="14.5"/>
  <cols>
    <col min="1" max="1" width="30.6328125" bestFit="1" customWidth="1"/>
    <col min="2" max="3" width="5.08984375" bestFit="1" customWidth="1"/>
    <col min="4" max="4" width="21.7265625" customWidth="1"/>
  </cols>
  <sheetData>
    <row r="2" spans="1:4" ht="19">
      <c r="A2" s="149" t="s">
        <v>254</v>
      </c>
      <c r="B2" s="134" t="s">
        <v>110</v>
      </c>
      <c r="C2" s="134" t="s">
        <v>112</v>
      </c>
      <c r="D2" s="150" t="s">
        <v>255</v>
      </c>
    </row>
    <row r="3" spans="1:4" ht="46">
      <c r="A3" s="149"/>
      <c r="B3" s="135" t="s">
        <v>111</v>
      </c>
      <c r="C3" s="135" t="s">
        <v>231</v>
      </c>
      <c r="D3" s="150"/>
    </row>
    <row r="4" spans="1:4" ht="24">
      <c r="A4" s="78" t="s">
        <v>82</v>
      </c>
      <c r="B4" s="83">
        <v>4</v>
      </c>
      <c r="C4" s="77">
        <v>3</v>
      </c>
      <c r="D4" s="136" t="s">
        <v>114</v>
      </c>
    </row>
    <row r="5" spans="1:4" ht="24">
      <c r="A5" s="78" t="s">
        <v>83</v>
      </c>
      <c r="B5" s="83">
        <v>4</v>
      </c>
      <c r="C5" s="77">
        <v>3</v>
      </c>
      <c r="D5" s="85" t="s">
        <v>114</v>
      </c>
    </row>
    <row r="6" spans="1:4" ht="24">
      <c r="A6" s="137" t="s">
        <v>84</v>
      </c>
      <c r="B6" s="138">
        <v>4</v>
      </c>
      <c r="C6" s="138">
        <v>5</v>
      </c>
      <c r="D6" s="101" t="s">
        <v>132</v>
      </c>
    </row>
    <row r="7" spans="1:4" ht="24">
      <c r="A7" s="137" t="s">
        <v>85</v>
      </c>
      <c r="B7" s="138">
        <v>6</v>
      </c>
      <c r="C7" s="138">
        <v>6</v>
      </c>
      <c r="D7" s="101" t="s">
        <v>132</v>
      </c>
    </row>
    <row r="8" spans="1:4" ht="24">
      <c r="A8" s="78" t="s">
        <v>86</v>
      </c>
      <c r="B8" s="83">
        <v>4</v>
      </c>
      <c r="C8" s="77">
        <v>3</v>
      </c>
      <c r="D8" s="85" t="s">
        <v>114</v>
      </c>
    </row>
    <row r="9" spans="1:4" ht="24">
      <c r="A9" s="78" t="s">
        <v>87</v>
      </c>
      <c r="B9" s="83">
        <v>4</v>
      </c>
      <c r="C9" s="77">
        <v>3</v>
      </c>
      <c r="D9" s="85" t="s">
        <v>114</v>
      </c>
    </row>
  </sheetData>
  <mergeCells count="2">
    <mergeCell ref="A2:A3"/>
    <mergeCell ref="D2:D3"/>
  </mergeCells>
  <conditionalFormatting sqref="D2">
    <cfRule type="containsText" dxfId="365" priority="13" operator="containsText" text="Kกลุ่มเสี่ยง 4-6 ">
      <formula>NOT(ISERROR(SEARCH("Kกลุ่มเสี่ยง 4-6 ",D2)))</formula>
    </cfRule>
    <cfRule type="containsText" dxfId="364" priority="14" operator="containsText" text="K7 เรื้อรัง ">
      <formula>NOT(ISERROR(SEARCH("K7 เรื้อรัง ",D2)))</formula>
    </cfRule>
    <cfRule type="containsText" dxfId="363" priority="15" operator="containsText" text="Lแย่ลง">
      <formula>NOT(ISERROR(SEARCH("Lแย่ลง",D2)))</formula>
    </cfRule>
    <cfRule type="containsText" dxfId="362" priority="16" operator="containsText" text="J ปกติ">
      <formula>NOT(ISERROR(SEARCH("J ปกติ",D2)))</formula>
    </cfRule>
    <cfRule type="containsText" dxfId="361" priority="17" operator="containsText" text="J ดีขึ้น ">
      <formula>NOT(ISERROR(SEARCH("J ดีขึ้น ",D2)))</formula>
    </cfRule>
    <cfRule type="containsText" dxfId="360" priority="18" operator="containsText" text="J ผลงานเยี่ยม ">
      <formula>NOT(ISERROR(SEARCH("J ผลงานเยี่ยม ",D2)))</formula>
    </cfRule>
  </conditionalFormatting>
  <conditionalFormatting sqref="D8:D9 D4:D5">
    <cfRule type="containsText" dxfId="359" priority="7" operator="containsText" text="Kกลุ่มเสี่ยง 4-6 ">
      <formula>NOT(ISERROR(SEARCH("Kกลุ่มเสี่ยง 4-6 ",D4)))</formula>
    </cfRule>
    <cfRule type="containsText" dxfId="358" priority="8" operator="containsText" text="K7 เรื้อรัง ">
      <formula>NOT(ISERROR(SEARCH("K7 เรื้อรัง ",D4)))</formula>
    </cfRule>
    <cfRule type="containsText" dxfId="357" priority="9" operator="containsText" text="Lแย่ลง">
      <formula>NOT(ISERROR(SEARCH("Lแย่ลง",D4)))</formula>
    </cfRule>
    <cfRule type="containsText" dxfId="356" priority="10" operator="containsText" text="J ปกติ">
      <formula>NOT(ISERROR(SEARCH("J ปกติ",D4)))</formula>
    </cfRule>
    <cfRule type="containsText" dxfId="355" priority="11" operator="containsText" text="J ดีขึ้น ">
      <formula>NOT(ISERROR(SEARCH("J ดีขึ้น ",D4)))</formula>
    </cfRule>
    <cfRule type="containsText" dxfId="354" priority="12" operator="containsText" text="J ผลงานเยี่ยม ">
      <formula>NOT(ISERROR(SEARCH("J ผลงานเยี่ยม ",D4)))</formula>
    </cfRule>
  </conditionalFormatting>
  <conditionalFormatting sqref="D6:D7">
    <cfRule type="containsText" dxfId="353" priority="1" operator="containsText" text="Kกลุ่มเสี่ยง 4-6 ">
      <formula>NOT(ISERROR(SEARCH("Kกลุ่มเสี่ยง 4-6 ",D6)))</formula>
    </cfRule>
    <cfRule type="containsText" dxfId="352" priority="2" operator="containsText" text="K7 เรื้อรัง ">
      <formula>NOT(ISERROR(SEARCH("K7 เรื้อรัง ",D6)))</formula>
    </cfRule>
    <cfRule type="containsText" dxfId="351" priority="3" operator="containsText" text="Lแย่ลง">
      <formula>NOT(ISERROR(SEARCH("Lแย่ลง",D6)))</formula>
    </cfRule>
    <cfRule type="containsText" dxfId="350" priority="4" operator="containsText" text="J ปกติ">
      <formula>NOT(ISERROR(SEARCH("J ปกติ",D6)))</formula>
    </cfRule>
    <cfRule type="containsText" dxfId="349" priority="5" operator="containsText" text="J ดีขึ้น ">
      <formula>NOT(ISERROR(SEARCH("J ดีขึ้น ",D6)))</formula>
    </cfRule>
    <cfRule type="containsText" dxfId="348" priority="6" operator="containsText" text="J ผลงานเยี่ยม ">
      <formula>NOT(ISERROR(SEARCH("J ผลงานเยี่ยม ",D6)))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562D-03E9-4C55-BB58-3D306B457B09}">
  <dimension ref="A2:X17"/>
  <sheetViews>
    <sheetView topLeftCell="O1" workbookViewId="0">
      <selection activeCell="U2" sqref="U2:X11"/>
    </sheetView>
  </sheetViews>
  <sheetFormatPr defaultRowHeight="14.5"/>
  <cols>
    <col min="1" max="1" width="25.6328125" bestFit="1" customWidth="1"/>
    <col min="2" max="2" width="4.36328125" bestFit="1" customWidth="1"/>
    <col min="3" max="3" width="4.7265625" bestFit="1" customWidth="1"/>
    <col min="4" max="4" width="26.1796875" bestFit="1" customWidth="1"/>
    <col min="6" max="6" width="24.453125" bestFit="1" customWidth="1"/>
    <col min="7" max="7" width="4.36328125" bestFit="1" customWidth="1"/>
    <col min="8" max="8" width="4.7265625" bestFit="1" customWidth="1"/>
    <col min="9" max="9" width="21.7265625" bestFit="1" customWidth="1"/>
    <col min="11" max="11" width="23.36328125" bestFit="1" customWidth="1"/>
    <col min="12" max="12" width="4.36328125" bestFit="1" customWidth="1"/>
    <col min="13" max="13" width="4.7265625" bestFit="1" customWidth="1"/>
    <col min="14" max="14" width="26.1796875" bestFit="1" customWidth="1"/>
    <col min="16" max="16" width="25.26953125" bestFit="1" customWidth="1"/>
    <col min="17" max="17" width="4.36328125" bestFit="1" customWidth="1"/>
    <col min="18" max="18" width="4.7265625" bestFit="1" customWidth="1"/>
    <col min="19" max="19" width="20.54296875" bestFit="1" customWidth="1"/>
    <col min="21" max="21" width="13" bestFit="1" customWidth="1"/>
    <col min="22" max="22" width="4.36328125" bestFit="1" customWidth="1"/>
    <col min="23" max="23" width="4.7265625" bestFit="1" customWidth="1"/>
    <col min="24" max="24" width="26.1796875" bestFit="1" customWidth="1"/>
  </cols>
  <sheetData>
    <row r="2" spans="1:24" ht="19">
      <c r="A2" s="149" t="s">
        <v>254</v>
      </c>
      <c r="B2" s="134" t="s">
        <v>110</v>
      </c>
      <c r="C2" s="134" t="s">
        <v>112</v>
      </c>
      <c r="D2" s="150" t="s">
        <v>255</v>
      </c>
      <c r="F2" s="149" t="s">
        <v>254</v>
      </c>
      <c r="G2" s="134" t="s">
        <v>110</v>
      </c>
      <c r="H2" s="134" t="s">
        <v>112</v>
      </c>
      <c r="I2" s="150" t="s">
        <v>255</v>
      </c>
      <c r="K2" s="149" t="s">
        <v>254</v>
      </c>
      <c r="L2" s="134" t="s">
        <v>110</v>
      </c>
      <c r="M2" s="134" t="s">
        <v>112</v>
      </c>
      <c r="N2" s="150" t="s">
        <v>255</v>
      </c>
      <c r="P2" s="149" t="s">
        <v>254</v>
      </c>
      <c r="Q2" s="134" t="s">
        <v>110</v>
      </c>
      <c r="R2" s="134" t="s">
        <v>112</v>
      </c>
      <c r="S2" s="150" t="s">
        <v>255</v>
      </c>
      <c r="U2" s="149" t="s">
        <v>254</v>
      </c>
      <c r="V2" s="134" t="s">
        <v>110</v>
      </c>
      <c r="W2" s="134" t="s">
        <v>112</v>
      </c>
      <c r="X2" s="150" t="s">
        <v>255</v>
      </c>
    </row>
    <row r="3" spans="1:24" ht="46">
      <c r="A3" s="149"/>
      <c r="B3" s="135" t="s">
        <v>111</v>
      </c>
      <c r="C3" s="135" t="s">
        <v>231</v>
      </c>
      <c r="D3" s="150"/>
      <c r="F3" s="149"/>
      <c r="G3" s="135" t="s">
        <v>111</v>
      </c>
      <c r="H3" s="135" t="s">
        <v>231</v>
      </c>
      <c r="I3" s="150"/>
      <c r="K3" s="149"/>
      <c r="L3" s="135" t="s">
        <v>111</v>
      </c>
      <c r="M3" s="135" t="s">
        <v>231</v>
      </c>
      <c r="N3" s="150"/>
      <c r="P3" s="149"/>
      <c r="Q3" s="135" t="s">
        <v>111</v>
      </c>
      <c r="R3" s="135" t="s">
        <v>231</v>
      </c>
      <c r="S3" s="150"/>
      <c r="U3" s="149"/>
      <c r="V3" s="135" t="s">
        <v>111</v>
      </c>
      <c r="W3" s="135" t="s">
        <v>231</v>
      </c>
      <c r="X3" s="150"/>
    </row>
    <row r="4" spans="1:24" ht="24">
      <c r="A4" s="78" t="s">
        <v>31</v>
      </c>
      <c r="B4" s="77">
        <v>0</v>
      </c>
      <c r="C4" s="77">
        <v>1</v>
      </c>
      <c r="D4" s="94" t="s">
        <v>228</v>
      </c>
      <c r="F4" s="78" t="s">
        <v>57</v>
      </c>
      <c r="G4" s="83">
        <v>6</v>
      </c>
      <c r="H4" s="83">
        <v>6</v>
      </c>
      <c r="I4" s="101" t="s">
        <v>132</v>
      </c>
      <c r="K4" s="78" t="s">
        <v>72</v>
      </c>
      <c r="L4" s="77">
        <v>0</v>
      </c>
      <c r="M4" s="77">
        <v>0</v>
      </c>
      <c r="N4" s="80" t="s">
        <v>131</v>
      </c>
      <c r="P4" s="78" t="s">
        <v>16</v>
      </c>
      <c r="Q4" s="77">
        <v>3</v>
      </c>
      <c r="R4" s="77">
        <v>2</v>
      </c>
      <c r="S4" s="94" t="s">
        <v>228</v>
      </c>
      <c r="U4" s="78" t="s">
        <v>44</v>
      </c>
      <c r="V4" s="77">
        <v>2</v>
      </c>
      <c r="W4" s="83">
        <v>4</v>
      </c>
      <c r="X4" s="99" t="s">
        <v>125</v>
      </c>
    </row>
    <row r="5" spans="1:24" ht="24">
      <c r="A5" s="78" t="s">
        <v>32</v>
      </c>
      <c r="B5" s="77">
        <v>0</v>
      </c>
      <c r="C5" s="77">
        <v>1</v>
      </c>
      <c r="D5" s="94" t="s">
        <v>228</v>
      </c>
      <c r="F5" s="78" t="s">
        <v>59</v>
      </c>
      <c r="G5" s="83">
        <v>4</v>
      </c>
      <c r="H5" s="77">
        <v>0</v>
      </c>
      <c r="I5" s="85" t="s">
        <v>114</v>
      </c>
      <c r="K5" s="78" t="s">
        <v>73</v>
      </c>
      <c r="L5" s="77">
        <v>0</v>
      </c>
      <c r="M5" s="77">
        <v>2</v>
      </c>
      <c r="N5" s="94" t="s">
        <v>228</v>
      </c>
      <c r="P5" s="78" t="s">
        <v>17</v>
      </c>
      <c r="Q5" s="77">
        <v>2</v>
      </c>
      <c r="R5" s="77">
        <v>0</v>
      </c>
      <c r="S5" s="89" t="s">
        <v>116</v>
      </c>
      <c r="U5" s="78" t="s">
        <v>45</v>
      </c>
      <c r="V5" s="77">
        <v>1</v>
      </c>
      <c r="W5" s="77">
        <v>0</v>
      </c>
      <c r="X5" s="90" t="s">
        <v>116</v>
      </c>
    </row>
    <row r="6" spans="1:24" ht="24">
      <c r="A6" s="78" t="s">
        <v>33</v>
      </c>
      <c r="B6" s="77">
        <v>0</v>
      </c>
      <c r="C6" s="77">
        <v>1</v>
      </c>
      <c r="D6" s="94" t="s">
        <v>228</v>
      </c>
      <c r="F6" s="78" t="s">
        <v>60</v>
      </c>
      <c r="G6" s="83">
        <v>4</v>
      </c>
      <c r="H6" s="77">
        <v>2</v>
      </c>
      <c r="I6" s="85" t="s">
        <v>114</v>
      </c>
      <c r="K6" s="78" t="s">
        <v>74</v>
      </c>
      <c r="L6" s="83">
        <v>7</v>
      </c>
      <c r="M6" s="77">
        <v>3</v>
      </c>
      <c r="N6" s="85" t="s">
        <v>114</v>
      </c>
      <c r="P6" s="78" t="s">
        <v>18</v>
      </c>
      <c r="Q6" s="77">
        <v>1</v>
      </c>
      <c r="R6" s="77">
        <v>1</v>
      </c>
      <c r="S6" s="82" t="s">
        <v>115</v>
      </c>
      <c r="U6" s="78" t="s">
        <v>46</v>
      </c>
      <c r="V6" s="77">
        <v>1</v>
      </c>
      <c r="W6" s="77">
        <v>1</v>
      </c>
      <c r="X6" s="82" t="s">
        <v>115</v>
      </c>
    </row>
    <row r="7" spans="1:24" ht="24">
      <c r="A7" s="78" t="s">
        <v>34</v>
      </c>
      <c r="B7" s="77">
        <v>4</v>
      </c>
      <c r="C7" s="77">
        <v>0</v>
      </c>
      <c r="D7" s="85" t="s">
        <v>114</v>
      </c>
      <c r="F7" s="78" t="s">
        <v>62</v>
      </c>
      <c r="G7" s="83">
        <v>6</v>
      </c>
      <c r="H7" s="83">
        <v>6</v>
      </c>
      <c r="I7" s="101" t="s">
        <v>132</v>
      </c>
      <c r="K7" s="78" t="s">
        <v>75</v>
      </c>
      <c r="L7" s="144">
        <v>7</v>
      </c>
      <c r="M7" s="144">
        <v>4</v>
      </c>
      <c r="N7" s="143" t="s">
        <v>132</v>
      </c>
      <c r="P7" s="78" t="s">
        <v>19</v>
      </c>
      <c r="Q7" s="77">
        <v>1</v>
      </c>
      <c r="R7" s="77">
        <v>2</v>
      </c>
      <c r="S7" s="94" t="s">
        <v>228</v>
      </c>
      <c r="U7" s="78" t="s">
        <v>47</v>
      </c>
      <c r="V7" s="83">
        <v>1</v>
      </c>
      <c r="W7" s="77">
        <v>1</v>
      </c>
      <c r="X7" s="82" t="s">
        <v>115</v>
      </c>
    </row>
    <row r="8" spans="1:24" ht="24">
      <c r="A8" s="78" t="s">
        <v>35</v>
      </c>
      <c r="B8" s="77">
        <v>0</v>
      </c>
      <c r="C8" s="77">
        <v>0</v>
      </c>
      <c r="D8" s="80" t="s">
        <v>131</v>
      </c>
      <c r="F8" s="78" t="s">
        <v>63</v>
      </c>
      <c r="G8" s="83">
        <v>6</v>
      </c>
      <c r="H8" s="83">
        <v>6</v>
      </c>
      <c r="I8" s="101" t="s">
        <v>132</v>
      </c>
      <c r="K8" s="78" t="s">
        <v>76</v>
      </c>
      <c r="L8" s="83">
        <v>5</v>
      </c>
      <c r="M8" s="83">
        <v>6</v>
      </c>
      <c r="N8" s="101" t="s">
        <v>132</v>
      </c>
      <c r="P8" s="78" t="s">
        <v>20</v>
      </c>
      <c r="Q8" s="77">
        <v>7</v>
      </c>
      <c r="R8" s="77">
        <v>2</v>
      </c>
      <c r="S8" s="85" t="s">
        <v>114</v>
      </c>
      <c r="U8" s="78" t="s">
        <v>48</v>
      </c>
      <c r="V8" s="77">
        <v>1</v>
      </c>
      <c r="W8" s="77">
        <v>0</v>
      </c>
      <c r="X8" s="90" t="s">
        <v>116</v>
      </c>
    </row>
    <row r="9" spans="1:24" ht="24">
      <c r="A9" s="78" t="s">
        <v>36</v>
      </c>
      <c r="B9" s="77">
        <v>0</v>
      </c>
      <c r="C9" s="77">
        <v>0</v>
      </c>
      <c r="D9" s="80" t="s">
        <v>131</v>
      </c>
      <c r="F9" s="78" t="s">
        <v>66</v>
      </c>
      <c r="G9" s="83">
        <v>6</v>
      </c>
      <c r="H9" s="83">
        <v>6</v>
      </c>
      <c r="I9" s="101" t="s">
        <v>132</v>
      </c>
      <c r="K9" s="78" t="s">
        <v>77</v>
      </c>
      <c r="L9" s="83">
        <v>5</v>
      </c>
      <c r="M9" s="77">
        <v>1</v>
      </c>
      <c r="N9" s="85" t="s">
        <v>114</v>
      </c>
      <c r="P9" s="78" t="s">
        <v>21</v>
      </c>
      <c r="Q9" s="77">
        <v>2</v>
      </c>
      <c r="R9" s="77">
        <v>1</v>
      </c>
      <c r="S9" s="89" t="s">
        <v>116</v>
      </c>
      <c r="U9" s="78" t="s">
        <v>49</v>
      </c>
      <c r="V9" s="77">
        <v>0</v>
      </c>
      <c r="W9" s="77">
        <v>0</v>
      </c>
      <c r="X9" s="80" t="s">
        <v>131</v>
      </c>
    </row>
    <row r="10" spans="1:24" ht="24">
      <c r="A10" s="78" t="s">
        <v>37</v>
      </c>
      <c r="B10" s="77">
        <v>0</v>
      </c>
      <c r="C10" s="77">
        <v>1</v>
      </c>
      <c r="D10" s="94" t="s">
        <v>228</v>
      </c>
      <c r="F10" s="78" t="s">
        <v>70</v>
      </c>
      <c r="G10" s="77">
        <v>3</v>
      </c>
      <c r="H10" s="83">
        <v>5</v>
      </c>
      <c r="I10" s="99" t="s">
        <v>125</v>
      </c>
      <c r="K10" s="78" t="s">
        <v>78</v>
      </c>
      <c r="L10" s="83">
        <v>7</v>
      </c>
      <c r="M10" s="77">
        <v>3</v>
      </c>
      <c r="N10" s="85" t="s">
        <v>114</v>
      </c>
      <c r="P10" s="78" t="s">
        <v>22</v>
      </c>
      <c r="Q10" s="77">
        <v>1</v>
      </c>
      <c r="R10" s="77">
        <v>1</v>
      </c>
      <c r="S10" s="82" t="s">
        <v>115</v>
      </c>
      <c r="U10" s="78" t="s">
        <v>50</v>
      </c>
      <c r="V10" s="77">
        <v>3</v>
      </c>
      <c r="W10" s="77">
        <v>0</v>
      </c>
      <c r="X10" s="89" t="s">
        <v>116</v>
      </c>
    </row>
    <row r="11" spans="1:24" ht="24">
      <c r="A11" s="78" t="s">
        <v>38</v>
      </c>
      <c r="B11" s="77">
        <v>1</v>
      </c>
      <c r="C11" s="77">
        <v>1</v>
      </c>
      <c r="D11" s="82" t="s">
        <v>115</v>
      </c>
      <c r="K11" s="78" t="s">
        <v>79</v>
      </c>
      <c r="L11" s="77">
        <v>1</v>
      </c>
      <c r="M11" s="77">
        <v>2</v>
      </c>
      <c r="N11" s="94" t="s">
        <v>228</v>
      </c>
      <c r="P11" s="78" t="s">
        <v>23</v>
      </c>
      <c r="Q11" s="77">
        <v>1</v>
      </c>
      <c r="R11" s="83">
        <v>5</v>
      </c>
      <c r="S11" s="99" t="s">
        <v>125</v>
      </c>
      <c r="U11" s="78" t="s">
        <v>51</v>
      </c>
      <c r="V11" s="77">
        <v>3</v>
      </c>
      <c r="W11" s="77">
        <v>1</v>
      </c>
      <c r="X11" s="89" t="s">
        <v>116</v>
      </c>
    </row>
    <row r="12" spans="1:24" ht="24">
      <c r="A12" s="78" t="s">
        <v>39</v>
      </c>
      <c r="B12" s="77">
        <v>0</v>
      </c>
      <c r="C12" s="77">
        <v>0</v>
      </c>
      <c r="D12" s="80" t="s">
        <v>131</v>
      </c>
      <c r="K12" s="78" t="s">
        <v>80</v>
      </c>
      <c r="L12" s="77">
        <v>1</v>
      </c>
      <c r="M12" s="77">
        <v>1</v>
      </c>
      <c r="N12" s="82" t="s">
        <v>115</v>
      </c>
      <c r="P12" s="78" t="s">
        <v>24</v>
      </c>
      <c r="Q12" s="77">
        <v>1</v>
      </c>
      <c r="R12" s="77">
        <v>3</v>
      </c>
      <c r="S12" s="94" t="s">
        <v>228</v>
      </c>
    </row>
    <row r="13" spans="1:24" ht="24">
      <c r="A13" s="78" t="s">
        <v>40</v>
      </c>
      <c r="B13" s="77">
        <v>1</v>
      </c>
      <c r="C13" s="77">
        <v>0</v>
      </c>
      <c r="D13" s="90" t="s">
        <v>116</v>
      </c>
      <c r="P13" s="78" t="s">
        <v>25</v>
      </c>
      <c r="Q13" s="77">
        <v>7</v>
      </c>
      <c r="R13" s="77">
        <v>2</v>
      </c>
      <c r="S13" s="85" t="s">
        <v>114</v>
      </c>
    </row>
    <row r="14" spans="1:24" ht="24">
      <c r="A14" s="78" t="s">
        <v>41</v>
      </c>
      <c r="B14" s="83">
        <v>6</v>
      </c>
      <c r="C14" s="83">
        <v>6</v>
      </c>
      <c r="D14" s="101" t="s">
        <v>132</v>
      </c>
      <c r="P14" s="78" t="s">
        <v>26</v>
      </c>
      <c r="Q14" s="77">
        <v>0</v>
      </c>
      <c r="R14" s="77">
        <v>1</v>
      </c>
      <c r="S14" s="94" t="s">
        <v>228</v>
      </c>
    </row>
    <row r="15" spans="1:24" ht="24">
      <c r="A15" s="78" t="s">
        <v>42</v>
      </c>
      <c r="B15" s="77">
        <v>0</v>
      </c>
      <c r="C15" s="77">
        <v>0</v>
      </c>
      <c r="D15" s="80" t="s">
        <v>131</v>
      </c>
      <c r="P15" s="78" t="s">
        <v>27</v>
      </c>
      <c r="Q15" s="77">
        <v>1</v>
      </c>
      <c r="R15" s="83">
        <v>4</v>
      </c>
      <c r="S15" s="99" t="s">
        <v>125</v>
      </c>
    </row>
    <row r="16" spans="1:24" ht="24">
      <c r="P16" s="78" t="s">
        <v>28</v>
      </c>
      <c r="Q16" s="77">
        <v>0</v>
      </c>
      <c r="R16" s="77">
        <v>1</v>
      </c>
      <c r="S16" s="94" t="s">
        <v>228</v>
      </c>
    </row>
    <row r="17" spans="16:19" ht="24">
      <c r="P17" s="78" t="s">
        <v>29</v>
      </c>
      <c r="Q17" s="77">
        <v>3</v>
      </c>
      <c r="R17" s="77">
        <v>2</v>
      </c>
      <c r="S17" s="95" t="s">
        <v>228</v>
      </c>
    </row>
  </sheetData>
  <mergeCells count="10">
    <mergeCell ref="A2:A3"/>
    <mergeCell ref="D2:D3"/>
    <mergeCell ref="F2:F3"/>
    <mergeCell ref="I2:I3"/>
    <mergeCell ref="K2:K3"/>
    <mergeCell ref="N2:N3"/>
    <mergeCell ref="P2:P3"/>
    <mergeCell ref="S2:S3"/>
    <mergeCell ref="U2:U3"/>
    <mergeCell ref="X2:X3"/>
  </mergeCells>
  <conditionalFormatting sqref="D14 X4">
    <cfRule type="containsText" dxfId="347" priority="199" operator="containsText" text="Kกลุ่มเสี่ยง 4-6 ">
      <formula>NOT(ISERROR(SEARCH("Kกลุ่มเสี่ยง 4-6 ",D4)))</formula>
    </cfRule>
    <cfRule type="containsText" dxfId="346" priority="200" operator="containsText" text="K7 เรื้อรัง ">
      <formula>NOT(ISERROR(SEARCH("K7 เรื้อรัง ",D4)))</formula>
    </cfRule>
    <cfRule type="containsText" dxfId="345" priority="201" operator="containsText" text="Lแย่ลง">
      <formula>NOT(ISERROR(SEARCH("Lแย่ลง",D4)))</formula>
    </cfRule>
    <cfRule type="containsText" dxfId="344" priority="202" operator="containsText" text="J ปกติ">
      <formula>NOT(ISERROR(SEARCH("J ปกติ",D4)))</formula>
    </cfRule>
    <cfRule type="containsText" dxfId="343" priority="203" operator="containsText" text="J ดีขึ้น ">
      <formula>NOT(ISERROR(SEARCH("J ดีขึ้น ",D4)))</formula>
    </cfRule>
    <cfRule type="containsText" dxfId="342" priority="204" operator="containsText" text="J ผลงานเยี่ยม ">
      <formula>NOT(ISERROR(SEARCH("J ผลงานเยี่ยม ",D4)))</formula>
    </cfRule>
  </conditionalFormatting>
  <conditionalFormatting sqref="D15 D12 D8:D9">
    <cfRule type="containsText" dxfId="341" priority="193" operator="containsText" text="Kกลุ่มเสี่ยง 4-6 ">
      <formula>NOT(ISERROR(SEARCH("Kกลุ่มเสี่ยง 4-6 ",D8)))</formula>
    </cfRule>
    <cfRule type="containsText" dxfId="340" priority="194" operator="containsText" text="K7 เรื้อรัง ">
      <formula>NOT(ISERROR(SEARCH("K7 เรื้อรัง ",D8)))</formula>
    </cfRule>
    <cfRule type="containsText" dxfId="339" priority="195" operator="containsText" text="Lแย่ลง">
      <formula>NOT(ISERROR(SEARCH("Lแย่ลง",D8)))</formula>
    </cfRule>
    <cfRule type="containsText" dxfId="338" priority="196" operator="containsText" text="J ปกติ">
      <formula>NOT(ISERROR(SEARCH("J ปกติ",D8)))</formula>
    </cfRule>
    <cfRule type="containsText" dxfId="337" priority="197" operator="containsText" text="J ดีขึ้น ">
      <formula>NOT(ISERROR(SEARCH("J ดีขึ้น ",D8)))</formula>
    </cfRule>
    <cfRule type="containsText" dxfId="336" priority="198" operator="containsText" text="J ผลงานเยี่ยม ">
      <formula>NOT(ISERROR(SEARCH("J ผลงานเยี่ยม ",D8)))</formula>
    </cfRule>
  </conditionalFormatting>
  <conditionalFormatting sqref="D11">
    <cfRule type="containsText" dxfId="335" priority="175" operator="containsText" text="Kกลุ่มเสี่ยง 4-6 ">
      <formula>NOT(ISERROR(SEARCH("Kกลุ่มเสี่ยง 4-6 ",D11)))</formula>
    </cfRule>
    <cfRule type="containsText" dxfId="334" priority="176" operator="containsText" text="K7 เรื้อรัง ">
      <formula>NOT(ISERROR(SEARCH("K7 เรื้อรัง ",D11)))</formula>
    </cfRule>
    <cfRule type="containsText" dxfId="333" priority="177" operator="containsText" text="Lแย่ลง">
      <formula>NOT(ISERROR(SEARCH("Lแย่ลง",D11)))</formula>
    </cfRule>
    <cfRule type="containsText" dxfId="332" priority="178" operator="containsText" text="J ปกติ">
      <formula>NOT(ISERROR(SEARCH("J ปกติ",D11)))</formula>
    </cfRule>
    <cfRule type="containsText" dxfId="331" priority="179" operator="containsText" text="J ดีขึ้น ">
      <formula>NOT(ISERROR(SEARCH("J ดีขึ้น ",D11)))</formula>
    </cfRule>
    <cfRule type="containsText" dxfId="330" priority="180" operator="containsText" text="J ผลงานเยี่ยม ">
      <formula>NOT(ISERROR(SEARCH("J ผลงานเยี่ยม ",D11)))</formula>
    </cfRule>
  </conditionalFormatting>
  <conditionalFormatting sqref="D13">
    <cfRule type="containsText" dxfId="329" priority="187" operator="containsText" text="Kกลุ่มเสี่ยง 4-6 ">
      <formula>NOT(ISERROR(SEARCH("Kกลุ่มเสี่ยง 4-6 ",D13)))</formula>
    </cfRule>
    <cfRule type="containsText" dxfId="328" priority="188" operator="containsText" text="K7 เรื้อรัง ">
      <formula>NOT(ISERROR(SEARCH("K7 เรื้อรัง ",D13)))</formula>
    </cfRule>
    <cfRule type="containsText" dxfId="327" priority="189" operator="containsText" text="Lแย่ลง">
      <formula>NOT(ISERROR(SEARCH("Lแย่ลง",D13)))</formula>
    </cfRule>
    <cfRule type="containsText" dxfId="326" priority="190" operator="containsText" text="J ปกติ">
      <formula>NOT(ISERROR(SEARCH("J ปกติ",D13)))</formula>
    </cfRule>
    <cfRule type="containsText" dxfId="325" priority="191" operator="containsText" text="J ดีขึ้น ">
      <formula>NOT(ISERROR(SEARCH("J ดีขึ้น ",D13)))</formula>
    </cfRule>
    <cfRule type="containsText" dxfId="324" priority="192" operator="containsText" text="J ผลงานเยี่ยม ">
      <formula>NOT(ISERROR(SEARCH("J ผลงานเยี่ยม ",D13)))</formula>
    </cfRule>
  </conditionalFormatting>
  <conditionalFormatting sqref="D7">
    <cfRule type="containsText" dxfId="323" priority="181" operator="containsText" text="Kกลุ่มเสี่ยง 4-6 ">
      <formula>NOT(ISERROR(SEARCH("Kกลุ่มเสี่ยง 4-6 ",D7)))</formula>
    </cfRule>
    <cfRule type="containsText" dxfId="322" priority="182" operator="containsText" text="K7 เรื้อรัง ">
      <formula>NOT(ISERROR(SEARCH("K7 เรื้อรัง ",D7)))</formula>
    </cfRule>
    <cfRule type="containsText" dxfId="321" priority="183" operator="containsText" text="Lแย่ลง">
      <formula>NOT(ISERROR(SEARCH("Lแย่ลง",D7)))</formula>
    </cfRule>
    <cfRule type="containsText" dxfId="320" priority="184" operator="containsText" text="J ปกติ">
      <formula>NOT(ISERROR(SEARCH("J ปกติ",D7)))</formula>
    </cfRule>
    <cfRule type="containsText" dxfId="319" priority="185" operator="containsText" text="J ดีขึ้น ">
      <formula>NOT(ISERROR(SEARCH("J ดีขึ้น ",D7)))</formula>
    </cfRule>
    <cfRule type="containsText" dxfId="318" priority="186" operator="containsText" text="J ผลงานเยี่ยม ">
      <formula>NOT(ISERROR(SEARCH("J ผลงานเยี่ยม ",D7)))</formula>
    </cfRule>
  </conditionalFormatting>
  <conditionalFormatting sqref="D10 D4:D6">
    <cfRule type="containsText" dxfId="317" priority="169" operator="containsText" text="Kกลุ่มเสี่ยง 4-6 ">
      <formula>NOT(ISERROR(SEARCH("Kกลุ่มเสี่ยง 4-6 ",D4)))</formula>
    </cfRule>
    <cfRule type="containsText" dxfId="316" priority="170" operator="containsText" text="K7 เรื้อรัง ">
      <formula>NOT(ISERROR(SEARCH("K7 เรื้อรัง ",D4)))</formula>
    </cfRule>
    <cfRule type="containsText" dxfId="315" priority="171" operator="containsText" text="Lแย่ลง">
      <formula>NOT(ISERROR(SEARCH("Lแย่ลง",D4)))</formula>
    </cfRule>
    <cfRule type="containsText" dxfId="314" priority="172" operator="containsText" text="J ปกติ">
      <formula>NOT(ISERROR(SEARCH("J ปกติ",D4)))</formula>
    </cfRule>
    <cfRule type="containsText" dxfId="313" priority="173" operator="containsText" text="J ดีขึ้น ">
      <formula>NOT(ISERROR(SEARCH("J ดีขึ้น ",D4)))</formula>
    </cfRule>
    <cfRule type="containsText" dxfId="312" priority="174" operator="containsText" text="J ผลงานเยี่ยม ">
      <formula>NOT(ISERROR(SEARCH("J ผลงานเยี่ยม ",D4)))</formula>
    </cfRule>
  </conditionalFormatting>
  <conditionalFormatting sqref="D2">
    <cfRule type="containsText" dxfId="311" priority="163" operator="containsText" text="Kกลุ่มเสี่ยง 4-6 ">
      <formula>NOT(ISERROR(SEARCH("Kกลุ่มเสี่ยง 4-6 ",D2)))</formula>
    </cfRule>
    <cfRule type="containsText" dxfId="310" priority="164" operator="containsText" text="K7 เรื้อรัง ">
      <formula>NOT(ISERROR(SEARCH("K7 เรื้อรัง ",D2)))</formula>
    </cfRule>
    <cfRule type="containsText" dxfId="309" priority="165" operator="containsText" text="Lแย่ลง">
      <formula>NOT(ISERROR(SEARCH("Lแย่ลง",D2)))</formula>
    </cfRule>
    <cfRule type="containsText" dxfId="308" priority="166" operator="containsText" text="J ปกติ">
      <formula>NOT(ISERROR(SEARCH("J ปกติ",D2)))</formula>
    </cfRule>
    <cfRule type="containsText" dxfId="307" priority="167" operator="containsText" text="J ดีขึ้น ">
      <formula>NOT(ISERROR(SEARCH("J ดีขึ้น ",D2)))</formula>
    </cfRule>
    <cfRule type="containsText" dxfId="306" priority="168" operator="containsText" text="J ผลงานเยี่ยม ">
      <formula>NOT(ISERROR(SEARCH("J ผลงานเยี่ยม ",D2)))</formula>
    </cfRule>
  </conditionalFormatting>
  <conditionalFormatting sqref="I10">
    <cfRule type="containsText" dxfId="305" priority="157" operator="containsText" text="Kกลุ่มเสี่ยง 4-6 ">
      <formula>NOT(ISERROR(SEARCH("Kกลุ่มเสี่ยง 4-6 ",I10)))</formula>
    </cfRule>
    <cfRule type="containsText" dxfId="304" priority="158" operator="containsText" text="K7 เรื้อรัง ">
      <formula>NOT(ISERROR(SEARCH("K7 เรื้อรัง ",I10)))</formula>
    </cfRule>
    <cfRule type="containsText" dxfId="303" priority="159" operator="containsText" text="Lแย่ลง">
      <formula>NOT(ISERROR(SEARCH("Lแย่ลง",I10)))</formula>
    </cfRule>
    <cfRule type="containsText" dxfId="302" priority="160" operator="containsText" text="J ปกติ">
      <formula>NOT(ISERROR(SEARCH("J ปกติ",I10)))</formula>
    </cfRule>
    <cfRule type="containsText" dxfId="301" priority="161" operator="containsText" text="J ดีขึ้น ">
      <formula>NOT(ISERROR(SEARCH("J ดีขึ้น ",I10)))</formula>
    </cfRule>
    <cfRule type="containsText" dxfId="300" priority="162" operator="containsText" text="J ผลงานเยี่ยม ">
      <formula>NOT(ISERROR(SEARCH("J ผลงานเยี่ยม ",I10)))</formula>
    </cfRule>
  </conditionalFormatting>
  <conditionalFormatting sqref="I7:I9 I4">
    <cfRule type="containsText" dxfId="299" priority="151" operator="containsText" text="Kกลุ่มเสี่ยง 4-6 ">
      <formula>NOT(ISERROR(SEARCH("Kกลุ่มเสี่ยง 4-6 ",I4)))</formula>
    </cfRule>
    <cfRule type="containsText" dxfId="298" priority="152" operator="containsText" text="K7 เรื้อรัง ">
      <formula>NOT(ISERROR(SEARCH("K7 เรื้อรัง ",I4)))</formula>
    </cfRule>
    <cfRule type="containsText" dxfId="297" priority="153" operator="containsText" text="Lแย่ลง">
      <formula>NOT(ISERROR(SEARCH("Lแย่ลง",I4)))</formula>
    </cfRule>
    <cfRule type="containsText" dxfId="296" priority="154" operator="containsText" text="J ปกติ">
      <formula>NOT(ISERROR(SEARCH("J ปกติ",I4)))</formula>
    </cfRule>
    <cfRule type="containsText" dxfId="295" priority="155" operator="containsText" text="J ดีขึ้น ">
      <formula>NOT(ISERROR(SEARCH("J ดีขึ้น ",I4)))</formula>
    </cfRule>
    <cfRule type="containsText" dxfId="294" priority="156" operator="containsText" text="J ผลงานเยี่ยม ">
      <formula>NOT(ISERROR(SEARCH("J ผลงานเยี่ยม ",I4)))</formula>
    </cfRule>
  </conditionalFormatting>
  <conditionalFormatting sqref="I5:I6">
    <cfRule type="containsText" dxfId="293" priority="145" operator="containsText" text="Kกลุ่มเสี่ยง 4-6 ">
      <formula>NOT(ISERROR(SEARCH("Kกลุ่มเสี่ยง 4-6 ",I5)))</formula>
    </cfRule>
    <cfRule type="containsText" dxfId="292" priority="146" operator="containsText" text="K7 เรื้อรัง ">
      <formula>NOT(ISERROR(SEARCH("K7 เรื้อรัง ",I5)))</formula>
    </cfRule>
    <cfRule type="containsText" dxfId="291" priority="147" operator="containsText" text="Lแย่ลง">
      <formula>NOT(ISERROR(SEARCH("Lแย่ลง",I5)))</formula>
    </cfRule>
    <cfRule type="containsText" dxfId="290" priority="148" operator="containsText" text="J ปกติ">
      <formula>NOT(ISERROR(SEARCH("J ปกติ",I5)))</formula>
    </cfRule>
    <cfRule type="containsText" dxfId="289" priority="149" operator="containsText" text="J ดีขึ้น ">
      <formula>NOT(ISERROR(SEARCH("J ดีขึ้น ",I5)))</formula>
    </cfRule>
    <cfRule type="containsText" dxfId="288" priority="150" operator="containsText" text="J ผลงานเยี่ยม ">
      <formula>NOT(ISERROR(SEARCH("J ผลงานเยี่ยม ",I5)))</formula>
    </cfRule>
  </conditionalFormatting>
  <conditionalFormatting sqref="I2">
    <cfRule type="containsText" dxfId="287" priority="139" operator="containsText" text="Kกลุ่มเสี่ยง 4-6 ">
      <formula>NOT(ISERROR(SEARCH("Kกลุ่มเสี่ยง 4-6 ",I2)))</formula>
    </cfRule>
    <cfRule type="containsText" dxfId="286" priority="140" operator="containsText" text="K7 เรื้อรัง ">
      <formula>NOT(ISERROR(SEARCH("K7 เรื้อรัง ",I2)))</formula>
    </cfRule>
    <cfRule type="containsText" dxfId="285" priority="141" operator="containsText" text="Lแย่ลง">
      <formula>NOT(ISERROR(SEARCH("Lแย่ลง",I2)))</formula>
    </cfRule>
    <cfRule type="containsText" dxfId="284" priority="142" operator="containsText" text="J ปกติ">
      <formula>NOT(ISERROR(SEARCH("J ปกติ",I2)))</formula>
    </cfRule>
    <cfRule type="containsText" dxfId="283" priority="143" operator="containsText" text="J ดีขึ้น ">
      <formula>NOT(ISERROR(SEARCH("J ดีขึ้น ",I2)))</formula>
    </cfRule>
    <cfRule type="containsText" dxfId="282" priority="144" operator="containsText" text="J ผลงานเยี่ยม ">
      <formula>NOT(ISERROR(SEARCH("J ผลงานเยี่ยม ",I2)))</formula>
    </cfRule>
  </conditionalFormatting>
  <conditionalFormatting sqref="N4">
    <cfRule type="containsText" dxfId="281" priority="133" operator="containsText" text="Kกลุ่มเสี่ยง 4-6 ">
      <formula>NOT(ISERROR(SEARCH("Kกลุ่มเสี่ยง 4-6 ",N4)))</formula>
    </cfRule>
    <cfRule type="containsText" dxfId="280" priority="134" operator="containsText" text="K7 เรื้อรัง ">
      <formula>NOT(ISERROR(SEARCH("K7 เรื้อรัง ",N4)))</formula>
    </cfRule>
    <cfRule type="containsText" dxfId="279" priority="135" operator="containsText" text="Lแย่ลง">
      <formula>NOT(ISERROR(SEARCH("Lแย่ลง",N4)))</formula>
    </cfRule>
    <cfRule type="containsText" dxfId="278" priority="136" operator="containsText" text="J ปกติ">
      <formula>NOT(ISERROR(SEARCH("J ปกติ",N4)))</formula>
    </cfRule>
    <cfRule type="containsText" dxfId="277" priority="137" operator="containsText" text="J ดีขึ้น ">
      <formula>NOT(ISERROR(SEARCH("J ดีขึ้น ",N4)))</formula>
    </cfRule>
    <cfRule type="containsText" dxfId="276" priority="138" operator="containsText" text="J ผลงานเยี่ยม ">
      <formula>NOT(ISERROR(SEARCH("J ผลงานเยี่ยม ",N4)))</formula>
    </cfRule>
  </conditionalFormatting>
  <conditionalFormatting sqref="N9:N10 N6">
    <cfRule type="containsText" dxfId="275" priority="127" operator="containsText" text="Kกลุ่มเสี่ยง 4-6 ">
      <formula>NOT(ISERROR(SEARCH("Kกลุ่มเสี่ยง 4-6 ",N6)))</formula>
    </cfRule>
    <cfRule type="containsText" dxfId="274" priority="128" operator="containsText" text="K7 เรื้อรัง ">
      <formula>NOT(ISERROR(SEARCH("K7 เรื้อรัง ",N6)))</formula>
    </cfRule>
    <cfRule type="containsText" dxfId="273" priority="129" operator="containsText" text="Lแย่ลง">
      <formula>NOT(ISERROR(SEARCH("Lแย่ลง",N6)))</formula>
    </cfRule>
    <cfRule type="containsText" dxfId="272" priority="130" operator="containsText" text="J ปกติ">
      <formula>NOT(ISERROR(SEARCH("J ปกติ",N6)))</formula>
    </cfRule>
    <cfRule type="containsText" dxfId="271" priority="131" operator="containsText" text="J ดีขึ้น ">
      <formula>NOT(ISERROR(SEARCH("J ดีขึ้น ",N6)))</formula>
    </cfRule>
    <cfRule type="containsText" dxfId="270" priority="132" operator="containsText" text="J ผลงานเยี่ยม ">
      <formula>NOT(ISERROR(SEARCH("J ผลงานเยี่ยม ",N6)))</formula>
    </cfRule>
  </conditionalFormatting>
  <conditionalFormatting sqref="N5">
    <cfRule type="containsText" dxfId="269" priority="121" operator="containsText" text="Kกลุ่มเสี่ยง 4-6 ">
      <formula>NOT(ISERROR(SEARCH("Kกลุ่มเสี่ยง 4-6 ",N5)))</formula>
    </cfRule>
    <cfRule type="containsText" dxfId="268" priority="122" operator="containsText" text="K7 เรื้อรัง ">
      <formula>NOT(ISERROR(SEARCH("K7 เรื้อรัง ",N5)))</formula>
    </cfRule>
    <cfRule type="containsText" dxfId="267" priority="123" operator="containsText" text="Lแย่ลง">
      <formula>NOT(ISERROR(SEARCH("Lแย่ลง",N5)))</formula>
    </cfRule>
    <cfRule type="containsText" dxfId="266" priority="124" operator="containsText" text="J ปกติ">
      <formula>NOT(ISERROR(SEARCH("J ปกติ",N5)))</formula>
    </cfRule>
    <cfRule type="containsText" dxfId="265" priority="125" operator="containsText" text="J ดีขึ้น ">
      <formula>NOT(ISERROR(SEARCH("J ดีขึ้น ",N5)))</formula>
    </cfRule>
    <cfRule type="containsText" dxfId="264" priority="126" operator="containsText" text="J ผลงานเยี่ยม ">
      <formula>NOT(ISERROR(SEARCH("J ผลงานเยี่ยม ",N5)))</formula>
    </cfRule>
  </conditionalFormatting>
  <conditionalFormatting sqref="N7:N8">
    <cfRule type="containsText" dxfId="263" priority="115" operator="containsText" text="Kกลุ่มเสี่ยง 4-6 ">
      <formula>NOT(ISERROR(SEARCH("Kกลุ่มเสี่ยง 4-6 ",N7)))</formula>
    </cfRule>
    <cfRule type="containsText" dxfId="262" priority="116" operator="containsText" text="K7 เรื้อรัง ">
      <formula>NOT(ISERROR(SEARCH("K7 เรื้อรัง ",N7)))</formula>
    </cfRule>
    <cfRule type="containsText" dxfId="261" priority="117" operator="containsText" text="Lแย่ลง">
      <formula>NOT(ISERROR(SEARCH("Lแย่ลง",N7)))</formula>
    </cfRule>
    <cfRule type="containsText" dxfId="260" priority="118" operator="containsText" text="J ปกติ">
      <formula>NOT(ISERROR(SEARCH("J ปกติ",N7)))</formula>
    </cfRule>
    <cfRule type="containsText" dxfId="259" priority="119" operator="containsText" text="J ดีขึ้น ">
      <formula>NOT(ISERROR(SEARCH("J ดีขึ้น ",N7)))</formula>
    </cfRule>
    <cfRule type="containsText" dxfId="258" priority="120" operator="containsText" text="J ผลงานเยี่ยม ">
      <formula>NOT(ISERROR(SEARCH("J ผลงานเยี่ยม ",N7)))</formula>
    </cfRule>
  </conditionalFormatting>
  <conditionalFormatting sqref="N12">
    <cfRule type="containsText" dxfId="257" priority="103" operator="containsText" text="Kกลุ่มเสี่ยง 4-6 ">
      <formula>NOT(ISERROR(SEARCH("Kกลุ่มเสี่ยง 4-6 ",N12)))</formula>
    </cfRule>
    <cfRule type="containsText" dxfId="256" priority="104" operator="containsText" text="K7 เรื้อรัง ">
      <formula>NOT(ISERROR(SEARCH("K7 เรื้อรัง ",N12)))</formula>
    </cfRule>
    <cfRule type="containsText" dxfId="255" priority="105" operator="containsText" text="Lแย่ลง">
      <formula>NOT(ISERROR(SEARCH("Lแย่ลง",N12)))</formula>
    </cfRule>
    <cfRule type="containsText" dxfId="254" priority="106" operator="containsText" text="J ปกติ">
      <formula>NOT(ISERROR(SEARCH("J ปกติ",N12)))</formula>
    </cfRule>
    <cfRule type="containsText" dxfId="253" priority="107" operator="containsText" text="J ดีขึ้น ">
      <formula>NOT(ISERROR(SEARCH("J ดีขึ้น ",N12)))</formula>
    </cfRule>
    <cfRule type="containsText" dxfId="252" priority="108" operator="containsText" text="J ผลงานเยี่ยม ">
      <formula>NOT(ISERROR(SEARCH("J ผลงานเยี่ยม ",N12)))</formula>
    </cfRule>
  </conditionalFormatting>
  <conditionalFormatting sqref="N11">
    <cfRule type="containsText" dxfId="251" priority="109" operator="containsText" text="Kกลุ่มเสี่ยง 4-6 ">
      <formula>NOT(ISERROR(SEARCH("Kกลุ่มเสี่ยง 4-6 ",N11)))</formula>
    </cfRule>
    <cfRule type="containsText" dxfId="250" priority="110" operator="containsText" text="K7 เรื้อรัง ">
      <formula>NOT(ISERROR(SEARCH("K7 เรื้อรัง ",N11)))</formula>
    </cfRule>
    <cfRule type="containsText" dxfId="249" priority="111" operator="containsText" text="Lแย่ลง">
      <formula>NOT(ISERROR(SEARCH("Lแย่ลง",N11)))</formula>
    </cfRule>
    <cfRule type="containsText" dxfId="248" priority="112" operator="containsText" text="J ปกติ">
      <formula>NOT(ISERROR(SEARCH("J ปกติ",N11)))</formula>
    </cfRule>
    <cfRule type="containsText" dxfId="247" priority="113" operator="containsText" text="J ดีขึ้น ">
      <formula>NOT(ISERROR(SEARCH("J ดีขึ้น ",N11)))</formula>
    </cfRule>
    <cfRule type="containsText" dxfId="246" priority="114" operator="containsText" text="J ผลงานเยี่ยม ">
      <formula>NOT(ISERROR(SEARCH("J ผลงานเยี่ยม ",N11)))</formula>
    </cfRule>
  </conditionalFormatting>
  <conditionalFormatting sqref="N2">
    <cfRule type="containsText" dxfId="245" priority="97" operator="containsText" text="Kกลุ่มเสี่ยง 4-6 ">
      <formula>NOT(ISERROR(SEARCH("Kกลุ่มเสี่ยง 4-6 ",N2)))</formula>
    </cfRule>
    <cfRule type="containsText" dxfId="244" priority="98" operator="containsText" text="K7 เรื้อรัง ">
      <formula>NOT(ISERROR(SEARCH("K7 เรื้อรัง ",N2)))</formula>
    </cfRule>
    <cfRule type="containsText" dxfId="243" priority="99" operator="containsText" text="Lแย่ลง">
      <formula>NOT(ISERROR(SEARCH("Lแย่ลง",N2)))</formula>
    </cfRule>
    <cfRule type="containsText" dxfId="242" priority="100" operator="containsText" text="J ปกติ">
      <formula>NOT(ISERROR(SEARCH("J ปกติ",N2)))</formula>
    </cfRule>
    <cfRule type="containsText" dxfId="241" priority="101" operator="containsText" text="J ดีขึ้น ">
      <formula>NOT(ISERROR(SEARCH("J ดีขึ้น ",N2)))</formula>
    </cfRule>
    <cfRule type="containsText" dxfId="240" priority="102" operator="containsText" text="J ผลงานเยี่ยม ">
      <formula>NOT(ISERROR(SEARCH("J ผลงานเยี่ยม ",N2)))</formula>
    </cfRule>
  </conditionalFormatting>
  <conditionalFormatting sqref="S2">
    <cfRule type="containsText" dxfId="239" priority="91" operator="containsText" text="Kกลุ่มเสี่ยง 4-6 ">
      <formula>NOT(ISERROR(SEARCH("Kกลุ่มเสี่ยง 4-6 ",S2)))</formula>
    </cfRule>
    <cfRule type="containsText" dxfId="238" priority="92" operator="containsText" text="K7 เรื้อรัง ">
      <formula>NOT(ISERROR(SEARCH("K7 เรื้อรัง ",S2)))</formula>
    </cfRule>
    <cfRule type="containsText" dxfId="237" priority="93" operator="containsText" text="Lแย่ลง">
      <formula>NOT(ISERROR(SEARCH("Lแย่ลง",S2)))</formula>
    </cfRule>
    <cfRule type="containsText" dxfId="236" priority="94" operator="containsText" text="J ปกติ">
      <formula>NOT(ISERROR(SEARCH("J ปกติ",S2)))</formula>
    </cfRule>
    <cfRule type="containsText" dxfId="235" priority="95" operator="containsText" text="J ดีขึ้น ">
      <formula>NOT(ISERROR(SEARCH("J ดีขึ้น ",S2)))</formula>
    </cfRule>
    <cfRule type="containsText" dxfId="234" priority="96" operator="containsText" text="J ผลงานเยี่ยม ">
      <formula>NOT(ISERROR(SEARCH("J ผลงานเยี่ยม ",S2)))</formula>
    </cfRule>
  </conditionalFormatting>
  <conditionalFormatting sqref="S11 S15">
    <cfRule type="containsText" dxfId="233" priority="85" operator="containsText" text="Kกลุ่มเสี่ยง 4-6 ">
      <formula>NOT(ISERROR(SEARCH("Kกลุ่มเสี่ยง 4-6 ",S11)))</formula>
    </cfRule>
    <cfRule type="containsText" dxfId="232" priority="86" operator="containsText" text="K7 เรื้อรัง ">
      <formula>NOT(ISERROR(SEARCH("K7 เรื้อรัง ",S11)))</formula>
    </cfRule>
    <cfRule type="containsText" dxfId="231" priority="87" operator="containsText" text="Lแย่ลง">
      <formula>NOT(ISERROR(SEARCH("Lแย่ลง",S11)))</formula>
    </cfRule>
    <cfRule type="containsText" dxfId="230" priority="88" operator="containsText" text="J ปกติ">
      <formula>NOT(ISERROR(SEARCH("J ปกติ",S11)))</formula>
    </cfRule>
    <cfRule type="containsText" dxfId="229" priority="89" operator="containsText" text="J ดีขึ้น ">
      <formula>NOT(ISERROR(SEARCH("J ดีขึ้น ",S11)))</formula>
    </cfRule>
    <cfRule type="containsText" dxfId="228" priority="90" operator="containsText" text="J ผลงานเยี่ยม ">
      <formula>NOT(ISERROR(SEARCH("J ผลงานเยี่ยม ",S11)))</formula>
    </cfRule>
  </conditionalFormatting>
  <conditionalFormatting sqref="S4 S12">
    <cfRule type="containsText" dxfId="227" priority="79" operator="containsText" text="Kกลุ่มเสี่ยง 4-6 ">
      <formula>NOT(ISERROR(SEARCH("Kกลุ่มเสี่ยง 4-6 ",S4)))</formula>
    </cfRule>
    <cfRule type="containsText" dxfId="226" priority="80" operator="containsText" text="K7 เรื้อรัง ">
      <formula>NOT(ISERROR(SEARCH("K7 เรื้อรัง ",S4)))</formula>
    </cfRule>
    <cfRule type="containsText" dxfId="225" priority="81" operator="containsText" text="Lแย่ลง">
      <formula>NOT(ISERROR(SEARCH("Lแย่ลง",S4)))</formula>
    </cfRule>
    <cfRule type="containsText" dxfId="224" priority="82" operator="containsText" text="J ปกติ">
      <formula>NOT(ISERROR(SEARCH("J ปกติ",S4)))</formula>
    </cfRule>
    <cfRule type="containsText" dxfId="223" priority="83" operator="containsText" text="J ดีขึ้น ">
      <formula>NOT(ISERROR(SEARCH("J ดีขึ้น ",S4)))</formula>
    </cfRule>
    <cfRule type="containsText" dxfId="222" priority="84" operator="containsText" text="J ผลงานเยี่ยม ">
      <formula>NOT(ISERROR(SEARCH("J ผลงานเยี่ยม ",S4)))</formula>
    </cfRule>
  </conditionalFormatting>
  <conditionalFormatting sqref="S17">
    <cfRule type="containsText" dxfId="221" priority="73" operator="containsText" text="Kกลุ่มเสี่ยง 4-6 ">
      <formula>NOT(ISERROR(SEARCH("Kกลุ่มเสี่ยง 4-6 ",S17)))</formula>
    </cfRule>
    <cfRule type="containsText" dxfId="220" priority="74" operator="containsText" text="K7 เรื้อรัง ">
      <formula>NOT(ISERROR(SEARCH("K7 เรื้อรัง ",S17)))</formula>
    </cfRule>
    <cfRule type="containsText" dxfId="219" priority="75" operator="containsText" text="Lแย่ลง">
      <formula>NOT(ISERROR(SEARCH("Lแย่ลง",S17)))</formula>
    </cfRule>
    <cfRule type="containsText" dxfId="218" priority="76" operator="containsText" text="J ปกติ">
      <formula>NOT(ISERROR(SEARCH("J ปกติ",S17)))</formula>
    </cfRule>
    <cfRule type="containsText" dxfId="217" priority="77" operator="containsText" text="J ดีขึ้น ">
      <formula>NOT(ISERROR(SEARCH("J ดีขึ้น ",S17)))</formula>
    </cfRule>
    <cfRule type="containsText" dxfId="216" priority="78" operator="containsText" text="J ผลงานเยี่ยม ">
      <formula>NOT(ISERROR(SEARCH("J ผลงานเยี่ยม ",S17)))</formula>
    </cfRule>
  </conditionalFormatting>
  <conditionalFormatting sqref="S10 S6">
    <cfRule type="containsText" dxfId="215" priority="49" operator="containsText" text="Kกลุ่มเสี่ยง 4-6 ">
      <formula>NOT(ISERROR(SEARCH("Kกลุ่มเสี่ยง 4-6 ",S6)))</formula>
    </cfRule>
    <cfRule type="containsText" dxfId="214" priority="50" operator="containsText" text="K7 เรื้อรัง ">
      <formula>NOT(ISERROR(SEARCH("K7 เรื้อรัง ",S6)))</formula>
    </cfRule>
    <cfRule type="containsText" dxfId="213" priority="51" operator="containsText" text="Lแย่ลง">
      <formula>NOT(ISERROR(SEARCH("Lแย่ลง",S6)))</formula>
    </cfRule>
    <cfRule type="containsText" dxfId="212" priority="52" operator="containsText" text="J ปกติ">
      <formula>NOT(ISERROR(SEARCH("J ปกติ",S6)))</formula>
    </cfRule>
    <cfRule type="containsText" dxfId="211" priority="53" operator="containsText" text="J ดีขึ้น ">
      <formula>NOT(ISERROR(SEARCH("J ดีขึ้น ",S6)))</formula>
    </cfRule>
    <cfRule type="containsText" dxfId="210" priority="54" operator="containsText" text="J ผลงานเยี่ยม ">
      <formula>NOT(ISERROR(SEARCH("J ผลงานเยี่ยม ",S6)))</formula>
    </cfRule>
  </conditionalFormatting>
  <conditionalFormatting sqref="S7">
    <cfRule type="containsText" dxfId="209" priority="67" operator="containsText" text="Kกลุ่มเสี่ยง 4-6 ">
      <formula>NOT(ISERROR(SEARCH("Kกลุ่มเสี่ยง 4-6 ",S7)))</formula>
    </cfRule>
    <cfRule type="containsText" dxfId="208" priority="68" operator="containsText" text="K7 เรื้อรัง ">
      <formula>NOT(ISERROR(SEARCH("K7 เรื้อรัง ",S7)))</formula>
    </cfRule>
    <cfRule type="containsText" dxfId="207" priority="69" operator="containsText" text="Lแย่ลง">
      <formula>NOT(ISERROR(SEARCH("Lแย่ลง",S7)))</formula>
    </cfRule>
    <cfRule type="containsText" dxfId="206" priority="70" operator="containsText" text="J ปกติ">
      <formula>NOT(ISERROR(SEARCH("J ปกติ",S7)))</formula>
    </cfRule>
    <cfRule type="containsText" dxfId="205" priority="71" operator="containsText" text="J ดีขึ้น ">
      <formula>NOT(ISERROR(SEARCH("J ดีขึ้น ",S7)))</formula>
    </cfRule>
    <cfRule type="containsText" dxfId="204" priority="72" operator="containsText" text="J ผลงานเยี่ยม ">
      <formula>NOT(ISERROR(SEARCH("J ผลงานเยี่ยม ",S7)))</formula>
    </cfRule>
  </conditionalFormatting>
  <conditionalFormatting sqref="S9 S5">
    <cfRule type="containsText" dxfId="203" priority="61" operator="containsText" text="Kกลุ่มเสี่ยง 4-6 ">
      <formula>NOT(ISERROR(SEARCH("Kกลุ่มเสี่ยง 4-6 ",S5)))</formula>
    </cfRule>
    <cfRule type="containsText" dxfId="202" priority="62" operator="containsText" text="K7 เรื้อรัง ">
      <formula>NOT(ISERROR(SEARCH("K7 เรื้อรัง ",S5)))</formula>
    </cfRule>
    <cfRule type="containsText" dxfId="201" priority="63" operator="containsText" text="Lแย่ลง">
      <formula>NOT(ISERROR(SEARCH("Lแย่ลง",S5)))</formula>
    </cfRule>
    <cfRule type="containsText" dxfId="200" priority="64" operator="containsText" text="J ปกติ">
      <formula>NOT(ISERROR(SEARCH("J ปกติ",S5)))</formula>
    </cfRule>
    <cfRule type="containsText" dxfId="199" priority="65" operator="containsText" text="J ดีขึ้น ">
      <formula>NOT(ISERROR(SEARCH("J ดีขึ้น ",S5)))</formula>
    </cfRule>
    <cfRule type="containsText" dxfId="198" priority="66" operator="containsText" text="J ผลงานเยี่ยม ">
      <formula>NOT(ISERROR(SEARCH("J ผลงานเยี่ยม ",S5)))</formula>
    </cfRule>
  </conditionalFormatting>
  <conditionalFormatting sqref="S13 S8">
    <cfRule type="containsText" dxfId="197" priority="55" operator="containsText" text="Kกลุ่มเสี่ยง 4-6 ">
      <formula>NOT(ISERROR(SEARCH("Kกลุ่มเสี่ยง 4-6 ",S8)))</formula>
    </cfRule>
    <cfRule type="containsText" dxfId="196" priority="56" operator="containsText" text="K7 เรื้อรัง ">
      <formula>NOT(ISERROR(SEARCH("K7 เรื้อรัง ",S8)))</formula>
    </cfRule>
    <cfRule type="containsText" dxfId="195" priority="57" operator="containsText" text="Lแย่ลง">
      <formula>NOT(ISERROR(SEARCH("Lแย่ลง",S8)))</formula>
    </cfRule>
    <cfRule type="containsText" dxfId="194" priority="58" operator="containsText" text="J ปกติ">
      <formula>NOT(ISERROR(SEARCH("J ปกติ",S8)))</formula>
    </cfRule>
    <cfRule type="containsText" dxfId="193" priority="59" operator="containsText" text="J ดีขึ้น ">
      <formula>NOT(ISERROR(SEARCH("J ดีขึ้น ",S8)))</formula>
    </cfRule>
    <cfRule type="containsText" dxfId="192" priority="60" operator="containsText" text="J ผลงานเยี่ยม ">
      <formula>NOT(ISERROR(SEARCH("J ผลงานเยี่ยม ",S8)))</formula>
    </cfRule>
  </conditionalFormatting>
  <conditionalFormatting sqref="S16 S14">
    <cfRule type="containsText" dxfId="191" priority="43" operator="containsText" text="Kกลุ่มเสี่ยง 4-6 ">
      <formula>NOT(ISERROR(SEARCH("Kกลุ่มเสี่ยง 4-6 ",S14)))</formula>
    </cfRule>
    <cfRule type="containsText" dxfId="190" priority="44" operator="containsText" text="K7 เรื้อรัง ">
      <formula>NOT(ISERROR(SEARCH("K7 เรื้อรัง ",S14)))</formula>
    </cfRule>
    <cfRule type="containsText" dxfId="189" priority="45" operator="containsText" text="Lแย่ลง">
      <formula>NOT(ISERROR(SEARCH("Lแย่ลง",S14)))</formula>
    </cfRule>
    <cfRule type="containsText" dxfId="188" priority="46" operator="containsText" text="J ปกติ">
      <formula>NOT(ISERROR(SEARCH("J ปกติ",S14)))</formula>
    </cfRule>
    <cfRule type="containsText" dxfId="187" priority="47" operator="containsText" text="J ดีขึ้น ">
      <formula>NOT(ISERROR(SEARCH("J ดีขึ้น ",S14)))</formula>
    </cfRule>
    <cfRule type="containsText" dxfId="186" priority="48" operator="containsText" text="J ผลงานเยี่ยม ">
      <formula>NOT(ISERROR(SEARCH("J ผลงานเยี่ยม ",S14)))</formula>
    </cfRule>
  </conditionalFormatting>
  <conditionalFormatting sqref="X11">
    <cfRule type="containsText" dxfId="185" priority="31" operator="containsText" text="Kกลุ่มเสี่ยง 4-6 ">
      <formula>NOT(ISERROR(SEARCH("Kกลุ่มเสี่ยง 4-6 ",X11)))</formula>
    </cfRule>
    <cfRule type="containsText" dxfId="184" priority="32" operator="containsText" text="K7 เรื้อรัง ">
      <formula>NOT(ISERROR(SEARCH("K7 เรื้อรัง ",X11)))</formula>
    </cfRule>
    <cfRule type="containsText" dxfId="183" priority="33" operator="containsText" text="Lแย่ลง">
      <formula>NOT(ISERROR(SEARCH("Lแย่ลง",X11)))</formula>
    </cfRule>
    <cfRule type="containsText" dxfId="182" priority="34" operator="containsText" text="J ปกติ">
      <formula>NOT(ISERROR(SEARCH("J ปกติ",X11)))</formula>
    </cfRule>
    <cfRule type="containsText" dxfId="181" priority="35" operator="containsText" text="J ดีขึ้น ">
      <formula>NOT(ISERROR(SEARCH("J ดีขึ้น ",X11)))</formula>
    </cfRule>
    <cfRule type="containsText" dxfId="180" priority="36" operator="containsText" text="J ผลงานเยี่ยม ">
      <formula>NOT(ISERROR(SEARCH("J ผลงานเยี่ยม ",X11)))</formula>
    </cfRule>
  </conditionalFormatting>
  <conditionalFormatting sqref="X9">
    <cfRule type="containsText" dxfId="179" priority="25" operator="containsText" text="Kกลุ่มเสี่ยง 4-6 ">
      <formula>NOT(ISERROR(SEARCH("Kกลุ่มเสี่ยง 4-6 ",X9)))</formula>
    </cfRule>
    <cfRule type="containsText" dxfId="178" priority="26" operator="containsText" text="K7 เรื้อรัง ">
      <formula>NOT(ISERROR(SEARCH("K7 เรื้อรัง ",X9)))</formula>
    </cfRule>
    <cfRule type="containsText" dxfId="177" priority="27" operator="containsText" text="Lแย่ลง">
      <formula>NOT(ISERROR(SEARCH("Lแย่ลง",X9)))</formula>
    </cfRule>
    <cfRule type="containsText" dxfId="176" priority="28" operator="containsText" text="J ปกติ">
      <formula>NOT(ISERROR(SEARCH("J ปกติ",X9)))</formula>
    </cfRule>
    <cfRule type="containsText" dxfId="175" priority="29" operator="containsText" text="J ดีขึ้น ">
      <formula>NOT(ISERROR(SEARCH("J ดีขึ้น ",X9)))</formula>
    </cfRule>
    <cfRule type="containsText" dxfId="174" priority="30" operator="containsText" text="J ผลงานเยี่ยม ">
      <formula>NOT(ISERROR(SEARCH("J ผลงานเยี่ยม ",X9)))</formula>
    </cfRule>
  </conditionalFormatting>
  <conditionalFormatting sqref="X6:X7">
    <cfRule type="containsText" dxfId="173" priority="7" operator="containsText" text="Kกลุ่มเสี่ยง 4-6 ">
      <formula>NOT(ISERROR(SEARCH("Kกลุ่มเสี่ยง 4-6 ",X6)))</formula>
    </cfRule>
    <cfRule type="containsText" dxfId="172" priority="8" operator="containsText" text="K7 เรื้อรัง ">
      <formula>NOT(ISERROR(SEARCH("K7 เรื้อรัง ",X6)))</formula>
    </cfRule>
    <cfRule type="containsText" dxfId="171" priority="9" operator="containsText" text="Lแย่ลง">
      <formula>NOT(ISERROR(SEARCH("Lแย่ลง",X6)))</formula>
    </cfRule>
    <cfRule type="containsText" dxfId="170" priority="10" operator="containsText" text="J ปกติ">
      <formula>NOT(ISERROR(SEARCH("J ปกติ",X6)))</formula>
    </cfRule>
    <cfRule type="containsText" dxfId="169" priority="11" operator="containsText" text="J ดีขึ้น ">
      <formula>NOT(ISERROR(SEARCH("J ดีขึ้น ",X6)))</formula>
    </cfRule>
    <cfRule type="containsText" dxfId="168" priority="12" operator="containsText" text="J ผลงานเยี่ยม ">
      <formula>NOT(ISERROR(SEARCH("J ผลงานเยี่ยม ",X6)))</formula>
    </cfRule>
  </conditionalFormatting>
  <conditionalFormatting sqref="X10">
    <cfRule type="containsText" dxfId="167" priority="19" operator="containsText" text="Kกลุ่มเสี่ยง 4-6 ">
      <formula>NOT(ISERROR(SEARCH("Kกลุ่มเสี่ยง 4-6 ",X10)))</formula>
    </cfRule>
    <cfRule type="containsText" dxfId="166" priority="20" operator="containsText" text="K7 เรื้อรัง ">
      <formula>NOT(ISERROR(SEARCH("K7 เรื้อรัง ",X10)))</formula>
    </cfRule>
    <cfRule type="containsText" dxfId="165" priority="21" operator="containsText" text="Lแย่ลง">
      <formula>NOT(ISERROR(SEARCH("Lแย่ลง",X10)))</formula>
    </cfRule>
    <cfRule type="containsText" dxfId="164" priority="22" operator="containsText" text="J ปกติ">
      <formula>NOT(ISERROR(SEARCH("J ปกติ",X10)))</formula>
    </cfRule>
    <cfRule type="containsText" dxfId="163" priority="23" operator="containsText" text="J ดีขึ้น ">
      <formula>NOT(ISERROR(SEARCH("J ดีขึ้น ",X10)))</formula>
    </cfRule>
    <cfRule type="containsText" dxfId="162" priority="24" operator="containsText" text="J ผลงานเยี่ยม ">
      <formula>NOT(ISERROR(SEARCH("J ผลงานเยี่ยม ",X10)))</formula>
    </cfRule>
  </conditionalFormatting>
  <conditionalFormatting sqref="X8 X5">
    <cfRule type="containsText" dxfId="161" priority="13" operator="containsText" text="Kกลุ่มเสี่ยง 4-6 ">
      <formula>NOT(ISERROR(SEARCH("Kกลุ่มเสี่ยง 4-6 ",X5)))</formula>
    </cfRule>
    <cfRule type="containsText" dxfId="160" priority="14" operator="containsText" text="K7 เรื้อรัง ">
      <formula>NOT(ISERROR(SEARCH("K7 เรื้อรัง ",X5)))</formula>
    </cfRule>
    <cfRule type="containsText" dxfId="159" priority="15" operator="containsText" text="Lแย่ลง">
      <formula>NOT(ISERROR(SEARCH("Lแย่ลง",X5)))</formula>
    </cfRule>
    <cfRule type="containsText" dxfId="158" priority="16" operator="containsText" text="J ปกติ">
      <formula>NOT(ISERROR(SEARCH("J ปกติ",X5)))</formula>
    </cfRule>
    <cfRule type="containsText" dxfId="157" priority="17" operator="containsText" text="J ดีขึ้น ">
      <formula>NOT(ISERROR(SEARCH("J ดีขึ้น ",X5)))</formula>
    </cfRule>
    <cfRule type="containsText" dxfId="156" priority="18" operator="containsText" text="J ผลงานเยี่ยม ">
      <formula>NOT(ISERROR(SEARCH("J ผลงานเยี่ยม ",X5)))</formula>
    </cfRule>
  </conditionalFormatting>
  <conditionalFormatting sqref="X2">
    <cfRule type="containsText" dxfId="155" priority="1" operator="containsText" text="Kกลุ่มเสี่ยง 4-6 ">
      <formula>NOT(ISERROR(SEARCH("Kกลุ่มเสี่ยง 4-6 ",X2)))</formula>
    </cfRule>
    <cfRule type="containsText" dxfId="154" priority="2" operator="containsText" text="K7 เรื้อรัง ">
      <formula>NOT(ISERROR(SEARCH("K7 เรื้อรัง ",X2)))</formula>
    </cfRule>
    <cfRule type="containsText" dxfId="153" priority="3" operator="containsText" text="Lแย่ลง">
      <formula>NOT(ISERROR(SEARCH("Lแย่ลง",X2)))</formula>
    </cfRule>
    <cfRule type="containsText" dxfId="152" priority="4" operator="containsText" text="J ปกติ">
      <formula>NOT(ISERROR(SEARCH("J ปกติ",X2)))</formula>
    </cfRule>
    <cfRule type="containsText" dxfId="151" priority="5" operator="containsText" text="J ดีขึ้น ">
      <formula>NOT(ISERROR(SEARCH("J ดีขึ้น ",X2)))</formula>
    </cfRule>
    <cfRule type="containsText" dxfId="150" priority="6" operator="containsText" text="J ผลงานเยี่ยม ">
      <formula>NOT(ISERROR(SEARCH("J ผลงานเยี่ยม ",X2)))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EF59-7AC8-4AFB-9999-D1AE25523056}">
  <sheetPr>
    <tabColor rgb="FF92D050"/>
  </sheetPr>
  <dimension ref="A2:H11"/>
  <sheetViews>
    <sheetView workbookViewId="0">
      <selection sqref="A1:A1048576"/>
    </sheetView>
  </sheetViews>
  <sheetFormatPr defaultRowHeight="14.5"/>
  <cols>
    <col min="2" max="2" width="8.36328125" bestFit="1" customWidth="1"/>
    <col min="3" max="3" width="13.54296875" bestFit="1" customWidth="1"/>
    <col min="4" max="4" width="7.36328125" bestFit="1" customWidth="1"/>
    <col min="5" max="6" width="5.08984375" bestFit="1" customWidth="1"/>
    <col min="7" max="7" width="5.7265625" bestFit="1" customWidth="1"/>
    <col min="8" max="8" width="26.1796875" bestFit="1" customWidth="1"/>
  </cols>
  <sheetData>
    <row r="2" spans="1:8" ht="43.5">
      <c r="A2" s="72" t="s">
        <v>232</v>
      </c>
      <c r="B2" s="73" t="s">
        <v>133</v>
      </c>
      <c r="C2" s="73" t="s">
        <v>0</v>
      </c>
      <c r="D2" s="72" t="s">
        <v>1</v>
      </c>
      <c r="E2" s="74" t="s">
        <v>111</v>
      </c>
      <c r="F2" s="74" t="s">
        <v>231</v>
      </c>
      <c r="G2" s="75" t="s">
        <v>227</v>
      </c>
      <c r="H2" s="76" t="s">
        <v>113</v>
      </c>
    </row>
    <row r="3" spans="1:8" ht="24">
      <c r="A3" s="77">
        <v>1</v>
      </c>
      <c r="B3" s="78" t="s">
        <v>30</v>
      </c>
      <c r="C3" s="78" t="s">
        <v>35</v>
      </c>
      <c r="D3" s="77" t="s">
        <v>13</v>
      </c>
      <c r="E3" s="77">
        <v>0</v>
      </c>
      <c r="F3" s="77">
        <v>0</v>
      </c>
      <c r="G3" s="79">
        <v>1</v>
      </c>
      <c r="H3" s="80" t="s">
        <v>131</v>
      </c>
    </row>
    <row r="4" spans="1:8" ht="24">
      <c r="A4" s="77">
        <v>2</v>
      </c>
      <c r="B4" s="78" t="s">
        <v>30</v>
      </c>
      <c r="C4" s="78" t="s">
        <v>36</v>
      </c>
      <c r="D4" s="77" t="s">
        <v>13</v>
      </c>
      <c r="E4" s="77">
        <v>0</v>
      </c>
      <c r="F4" s="77">
        <v>0</v>
      </c>
      <c r="G4" s="79">
        <v>1</v>
      </c>
      <c r="H4" s="80" t="s">
        <v>131</v>
      </c>
    </row>
    <row r="5" spans="1:8" ht="24">
      <c r="A5" s="77">
        <v>3</v>
      </c>
      <c r="B5" s="78" t="s">
        <v>30</v>
      </c>
      <c r="C5" s="78" t="s">
        <v>39</v>
      </c>
      <c r="D5" s="77" t="s">
        <v>13</v>
      </c>
      <c r="E5" s="77">
        <v>0</v>
      </c>
      <c r="F5" s="77">
        <v>0</v>
      </c>
      <c r="G5" s="79">
        <v>1</v>
      </c>
      <c r="H5" s="80" t="s">
        <v>131</v>
      </c>
    </row>
    <row r="6" spans="1:8" ht="24">
      <c r="A6" s="77">
        <v>4</v>
      </c>
      <c r="B6" s="78" t="s">
        <v>30</v>
      </c>
      <c r="C6" s="78" t="s">
        <v>42</v>
      </c>
      <c r="D6" s="77" t="s">
        <v>13</v>
      </c>
      <c r="E6" s="77">
        <v>0</v>
      </c>
      <c r="F6" s="77">
        <v>0</v>
      </c>
      <c r="G6" s="79">
        <v>1</v>
      </c>
      <c r="H6" s="80" t="s">
        <v>131</v>
      </c>
    </row>
    <row r="7" spans="1:8" ht="24">
      <c r="A7" s="77">
        <v>5</v>
      </c>
      <c r="B7" s="78" t="s">
        <v>43</v>
      </c>
      <c r="C7" s="78" t="s">
        <v>49</v>
      </c>
      <c r="D7" s="77" t="s">
        <v>13</v>
      </c>
      <c r="E7" s="77">
        <v>0</v>
      </c>
      <c r="F7" s="77">
        <v>0</v>
      </c>
      <c r="G7" s="79">
        <v>1</v>
      </c>
      <c r="H7" s="80" t="s">
        <v>131</v>
      </c>
    </row>
    <row r="8" spans="1:8" ht="24">
      <c r="A8" s="77">
        <v>6</v>
      </c>
      <c r="B8" s="78" t="s">
        <v>52</v>
      </c>
      <c r="C8" s="78" t="s">
        <v>68</v>
      </c>
      <c r="D8" s="77" t="s">
        <v>13</v>
      </c>
      <c r="E8" s="77">
        <v>0</v>
      </c>
      <c r="F8" s="77">
        <v>0</v>
      </c>
      <c r="G8" s="79">
        <v>1</v>
      </c>
      <c r="H8" s="80" t="s">
        <v>131</v>
      </c>
    </row>
    <row r="9" spans="1:8" ht="24">
      <c r="A9" s="77">
        <v>7</v>
      </c>
      <c r="B9" s="78" t="s">
        <v>71</v>
      </c>
      <c r="C9" s="78" t="s">
        <v>72</v>
      </c>
      <c r="D9" s="77" t="s">
        <v>14</v>
      </c>
      <c r="E9" s="77">
        <v>0</v>
      </c>
      <c r="F9" s="77">
        <v>0</v>
      </c>
      <c r="G9" s="79">
        <v>1</v>
      </c>
      <c r="H9" s="80" t="s">
        <v>131</v>
      </c>
    </row>
    <row r="10" spans="1:8" ht="24">
      <c r="A10" s="77">
        <v>8</v>
      </c>
      <c r="B10" s="78" t="s">
        <v>88</v>
      </c>
      <c r="C10" s="78" t="s">
        <v>94</v>
      </c>
      <c r="D10" s="77" t="s">
        <v>13</v>
      </c>
      <c r="E10" s="77">
        <v>0</v>
      </c>
      <c r="F10" s="77">
        <v>0</v>
      </c>
      <c r="G10" s="79">
        <v>1</v>
      </c>
      <c r="H10" s="80" t="s">
        <v>131</v>
      </c>
    </row>
    <row r="11" spans="1:8" ht="24">
      <c r="A11" s="77">
        <v>9</v>
      </c>
      <c r="B11" s="78" t="s">
        <v>88</v>
      </c>
      <c r="C11" s="78" t="s">
        <v>102</v>
      </c>
      <c r="D11" s="77" t="s">
        <v>13</v>
      </c>
      <c r="E11" s="77">
        <v>0</v>
      </c>
      <c r="F11" s="77">
        <v>0</v>
      </c>
      <c r="G11" s="79">
        <v>1</v>
      </c>
      <c r="H11" s="80" t="s">
        <v>131</v>
      </c>
    </row>
  </sheetData>
  <conditionalFormatting sqref="H8:H11 H2">
    <cfRule type="containsText" dxfId="149" priority="7" operator="containsText" text="Kกลุ่มเสี่ยง 4-6 ">
      <formula>NOT(ISERROR(SEARCH("Kกลุ่มเสี่ยง 4-6 ",H2)))</formula>
    </cfRule>
    <cfRule type="containsText" dxfId="148" priority="8" operator="containsText" text="K7 เรื้อรัง ">
      <formula>NOT(ISERROR(SEARCH("K7 เรื้อรัง ",H2)))</formula>
    </cfRule>
    <cfRule type="containsText" dxfId="147" priority="9" operator="containsText" text="Lแย่ลง">
      <formula>NOT(ISERROR(SEARCH("Lแย่ลง",H2)))</formula>
    </cfRule>
    <cfRule type="containsText" dxfId="146" priority="10" operator="containsText" text="J ปกติ">
      <formula>NOT(ISERROR(SEARCH("J ปกติ",H2)))</formula>
    </cfRule>
    <cfRule type="containsText" dxfId="145" priority="11" operator="containsText" text="J ดีขึ้น ">
      <formula>NOT(ISERROR(SEARCH("J ดีขึ้น ",H2)))</formula>
    </cfRule>
    <cfRule type="containsText" dxfId="144" priority="12" operator="containsText" text="J ผลงานเยี่ยม ">
      <formula>NOT(ISERROR(SEARCH("J ผลงานเยี่ยม ",H2)))</formula>
    </cfRule>
  </conditionalFormatting>
  <conditionalFormatting sqref="H3:H7">
    <cfRule type="containsText" dxfId="143" priority="1" operator="containsText" text="Kกลุ่มเสี่ยง 4-6 ">
      <formula>NOT(ISERROR(SEARCH("Kกลุ่มเสี่ยง 4-6 ",H3)))</formula>
    </cfRule>
    <cfRule type="containsText" dxfId="142" priority="2" operator="containsText" text="K7 เรื้อรัง ">
      <formula>NOT(ISERROR(SEARCH("K7 เรื้อรัง ",H3)))</formula>
    </cfRule>
    <cfRule type="containsText" dxfId="141" priority="3" operator="containsText" text="Lแย่ลง">
      <formula>NOT(ISERROR(SEARCH("Lแย่ลง",H3)))</formula>
    </cfRule>
    <cfRule type="containsText" dxfId="140" priority="4" operator="containsText" text="J ปกติ">
      <formula>NOT(ISERROR(SEARCH("J ปกติ",H3)))</formula>
    </cfRule>
    <cfRule type="containsText" dxfId="139" priority="5" operator="containsText" text="J ดีขึ้น ">
      <formula>NOT(ISERROR(SEARCH("J ดีขึ้น ",H3)))</formula>
    </cfRule>
    <cfRule type="containsText" dxfId="138" priority="6" operator="containsText" text="J ผลงานเยี่ยม ">
      <formula>NOT(ISERROR(SEARCH("J ผลงานเยี่ยม ",H3)))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5FD3-8081-4C9F-9734-BD9713F0625E}">
  <sheetPr>
    <tabColor rgb="FF92D050"/>
  </sheetPr>
  <dimension ref="A2:H15"/>
  <sheetViews>
    <sheetView workbookViewId="0">
      <selection sqref="A1:A1048576"/>
    </sheetView>
  </sheetViews>
  <sheetFormatPr defaultRowHeight="14.5"/>
  <cols>
    <col min="2" max="2" width="8.36328125" bestFit="1" customWidth="1"/>
    <col min="3" max="3" width="13.6328125" bestFit="1" customWidth="1"/>
    <col min="4" max="4" width="7.36328125" bestFit="1" customWidth="1"/>
    <col min="5" max="6" width="5.08984375" bestFit="1" customWidth="1"/>
    <col min="7" max="7" width="6.90625" customWidth="1"/>
    <col min="8" max="8" width="16.6328125" bestFit="1" customWidth="1"/>
  </cols>
  <sheetData>
    <row r="2" spans="1:8" ht="48">
      <c r="A2" s="72" t="s">
        <v>232</v>
      </c>
      <c r="B2" s="73" t="s">
        <v>133</v>
      </c>
      <c r="C2" s="72" t="s">
        <v>0</v>
      </c>
      <c r="D2" s="72" t="s">
        <v>1</v>
      </c>
      <c r="E2" s="74" t="s">
        <v>111</v>
      </c>
      <c r="F2" s="74" t="s">
        <v>231</v>
      </c>
      <c r="G2" s="87" t="s">
        <v>227</v>
      </c>
      <c r="H2" s="76" t="s">
        <v>113</v>
      </c>
    </row>
    <row r="3" spans="1:8" ht="24">
      <c r="A3" s="77">
        <v>1</v>
      </c>
      <c r="B3" s="78" t="s">
        <v>15</v>
      </c>
      <c r="C3" s="78" t="s">
        <v>18</v>
      </c>
      <c r="D3" s="77" t="s">
        <v>13</v>
      </c>
      <c r="E3" s="77">
        <v>1</v>
      </c>
      <c r="F3" s="77">
        <v>1</v>
      </c>
      <c r="G3" s="81">
        <v>2</v>
      </c>
      <c r="H3" s="82" t="s">
        <v>115</v>
      </c>
    </row>
    <row r="4" spans="1:8" ht="24">
      <c r="A4" s="77">
        <v>2</v>
      </c>
      <c r="B4" s="78" t="s">
        <v>15</v>
      </c>
      <c r="C4" s="78" t="s">
        <v>22</v>
      </c>
      <c r="D4" s="77" t="s">
        <v>13</v>
      </c>
      <c r="E4" s="77">
        <v>1</v>
      </c>
      <c r="F4" s="77">
        <v>1</v>
      </c>
      <c r="G4" s="81">
        <v>2</v>
      </c>
      <c r="H4" s="82" t="s">
        <v>115</v>
      </c>
    </row>
    <row r="5" spans="1:8" ht="24">
      <c r="A5" s="77">
        <v>3</v>
      </c>
      <c r="B5" s="78" t="s">
        <v>30</v>
      </c>
      <c r="C5" s="78" t="s">
        <v>38</v>
      </c>
      <c r="D5" s="77" t="s">
        <v>13</v>
      </c>
      <c r="E5" s="77">
        <v>1</v>
      </c>
      <c r="F5" s="77">
        <v>1</v>
      </c>
      <c r="G5" s="81">
        <v>2</v>
      </c>
      <c r="H5" s="82" t="s">
        <v>115</v>
      </c>
    </row>
    <row r="6" spans="1:8" ht="24">
      <c r="A6" s="77">
        <v>4</v>
      </c>
      <c r="B6" s="78" t="s">
        <v>43</v>
      </c>
      <c r="C6" s="78" t="s">
        <v>46</v>
      </c>
      <c r="D6" s="77" t="s">
        <v>13</v>
      </c>
      <c r="E6" s="77">
        <v>1</v>
      </c>
      <c r="F6" s="77">
        <v>1</v>
      </c>
      <c r="G6" s="81">
        <v>2</v>
      </c>
      <c r="H6" s="82" t="s">
        <v>115</v>
      </c>
    </row>
    <row r="7" spans="1:8" ht="24">
      <c r="A7" s="77">
        <v>5</v>
      </c>
      <c r="B7" s="78" t="s">
        <v>43</v>
      </c>
      <c r="C7" s="78" t="s">
        <v>47</v>
      </c>
      <c r="D7" s="77" t="s">
        <v>13</v>
      </c>
      <c r="E7" s="83">
        <v>1</v>
      </c>
      <c r="F7" s="77">
        <v>1</v>
      </c>
      <c r="G7" s="81">
        <v>2</v>
      </c>
      <c r="H7" s="82" t="s">
        <v>115</v>
      </c>
    </row>
    <row r="8" spans="1:8" ht="24">
      <c r="A8" s="77">
        <v>6</v>
      </c>
      <c r="B8" s="78" t="s">
        <v>52</v>
      </c>
      <c r="C8" s="78" t="s">
        <v>58</v>
      </c>
      <c r="D8" s="77" t="s">
        <v>13</v>
      </c>
      <c r="E8" s="77">
        <v>3</v>
      </c>
      <c r="F8" s="77">
        <v>3</v>
      </c>
      <c r="G8" s="84">
        <v>2</v>
      </c>
      <c r="H8" s="85" t="s">
        <v>115</v>
      </c>
    </row>
    <row r="9" spans="1:8" ht="24">
      <c r="A9" s="77">
        <v>7</v>
      </c>
      <c r="B9" s="78" t="s">
        <v>52</v>
      </c>
      <c r="C9" s="78" t="s">
        <v>61</v>
      </c>
      <c r="D9" s="77" t="s">
        <v>13</v>
      </c>
      <c r="E9" s="77">
        <v>1</v>
      </c>
      <c r="F9" s="77">
        <v>1</v>
      </c>
      <c r="G9" s="81">
        <v>2</v>
      </c>
      <c r="H9" s="82" t="s">
        <v>115</v>
      </c>
    </row>
    <row r="10" spans="1:8" ht="24">
      <c r="A10" s="77">
        <v>8</v>
      </c>
      <c r="B10" s="78" t="s">
        <v>71</v>
      </c>
      <c r="C10" s="78" t="s">
        <v>80</v>
      </c>
      <c r="D10" s="77" t="s">
        <v>13</v>
      </c>
      <c r="E10" s="77">
        <v>1</v>
      </c>
      <c r="F10" s="77">
        <v>1</v>
      </c>
      <c r="G10" s="81">
        <v>2</v>
      </c>
      <c r="H10" s="82" t="s">
        <v>115</v>
      </c>
    </row>
    <row r="11" spans="1:8" ht="24">
      <c r="A11" s="77">
        <v>9</v>
      </c>
      <c r="B11" s="78" t="s">
        <v>88</v>
      </c>
      <c r="C11" s="78" t="s">
        <v>96</v>
      </c>
      <c r="D11" s="77" t="s">
        <v>13</v>
      </c>
      <c r="E11" s="77">
        <v>3</v>
      </c>
      <c r="F11" s="77">
        <v>3</v>
      </c>
      <c r="G11" s="84">
        <v>2</v>
      </c>
      <c r="H11" s="85" t="s">
        <v>115</v>
      </c>
    </row>
    <row r="12" spans="1:8" ht="24">
      <c r="A12" s="77">
        <v>10</v>
      </c>
      <c r="B12" s="78" t="s">
        <v>88</v>
      </c>
      <c r="C12" s="78" t="s">
        <v>97</v>
      </c>
      <c r="D12" s="77" t="s">
        <v>13</v>
      </c>
      <c r="E12" s="77">
        <v>3</v>
      </c>
      <c r="F12" s="77">
        <v>3</v>
      </c>
      <c r="G12" s="84">
        <v>2</v>
      </c>
      <c r="H12" s="85" t="s">
        <v>115</v>
      </c>
    </row>
    <row r="13" spans="1:8" ht="24">
      <c r="A13" s="77">
        <v>11</v>
      </c>
      <c r="B13" s="78" t="s">
        <v>88</v>
      </c>
      <c r="C13" s="78" t="s">
        <v>99</v>
      </c>
      <c r="D13" s="77" t="s">
        <v>13</v>
      </c>
      <c r="E13" s="77">
        <v>3</v>
      </c>
      <c r="F13" s="77">
        <v>3</v>
      </c>
      <c r="G13" s="84">
        <v>2</v>
      </c>
      <c r="H13" s="85" t="s">
        <v>115</v>
      </c>
    </row>
    <row r="14" spans="1:8" ht="24">
      <c r="A14" s="77">
        <v>12</v>
      </c>
      <c r="B14" s="78" t="s">
        <v>88</v>
      </c>
      <c r="C14" s="78" t="s">
        <v>106</v>
      </c>
      <c r="D14" s="77" t="s">
        <v>13</v>
      </c>
      <c r="E14" s="77">
        <v>1</v>
      </c>
      <c r="F14" s="77">
        <v>1</v>
      </c>
      <c r="G14" s="81">
        <v>2</v>
      </c>
      <c r="H14" s="82" t="s">
        <v>115</v>
      </c>
    </row>
    <row r="15" spans="1:8" ht="24">
      <c r="A15" s="77">
        <v>13</v>
      </c>
      <c r="B15" s="78" t="s">
        <v>88</v>
      </c>
      <c r="C15" s="78" t="s">
        <v>108</v>
      </c>
      <c r="D15" s="77" t="s">
        <v>13</v>
      </c>
      <c r="E15" s="77">
        <v>3</v>
      </c>
      <c r="F15" s="77">
        <v>3</v>
      </c>
      <c r="G15" s="84">
        <v>2</v>
      </c>
      <c r="H15" s="85" t="s">
        <v>115</v>
      </c>
    </row>
  </sheetData>
  <conditionalFormatting sqref="H2">
    <cfRule type="containsText" dxfId="137" priority="13" operator="containsText" text="Kกลุ่มเสี่ยง 4-6 ">
      <formula>NOT(ISERROR(SEARCH("Kกลุ่มเสี่ยง 4-6 ",H2)))</formula>
    </cfRule>
    <cfRule type="containsText" dxfId="136" priority="14" operator="containsText" text="K7 เรื้อรัง ">
      <formula>NOT(ISERROR(SEARCH("K7 เรื้อรัง ",H2)))</formula>
    </cfRule>
    <cfRule type="containsText" dxfId="135" priority="15" operator="containsText" text="Lแย่ลง">
      <formula>NOT(ISERROR(SEARCH("Lแย่ลง",H2)))</formula>
    </cfRule>
    <cfRule type="containsText" dxfId="134" priority="16" operator="containsText" text="J ปกติ">
      <formula>NOT(ISERROR(SEARCH("J ปกติ",H2)))</formula>
    </cfRule>
    <cfRule type="containsText" dxfId="133" priority="17" operator="containsText" text="J ดีขึ้น ">
      <formula>NOT(ISERROR(SEARCH("J ดีขึ้น ",H2)))</formula>
    </cfRule>
    <cfRule type="containsText" dxfId="132" priority="18" operator="containsText" text="J ผลงานเยี่ยม ">
      <formula>NOT(ISERROR(SEARCH("J ผลงานเยี่ยม ",H2)))</formula>
    </cfRule>
  </conditionalFormatting>
  <conditionalFormatting sqref="H14 H9:H10 H3:H7">
    <cfRule type="containsText" dxfId="131" priority="7" operator="containsText" text="Kกลุ่มเสี่ยง 4-6 ">
      <formula>NOT(ISERROR(SEARCH("Kกลุ่มเสี่ยง 4-6 ",H3)))</formula>
    </cfRule>
    <cfRule type="containsText" dxfId="130" priority="8" operator="containsText" text="K7 เรื้อรัง ">
      <formula>NOT(ISERROR(SEARCH("K7 เรื้อรัง ",H3)))</formula>
    </cfRule>
    <cfRule type="containsText" dxfId="129" priority="9" operator="containsText" text="Lแย่ลง">
      <formula>NOT(ISERROR(SEARCH("Lแย่ลง",H3)))</formula>
    </cfRule>
    <cfRule type="containsText" dxfId="128" priority="10" operator="containsText" text="J ปกติ">
      <formula>NOT(ISERROR(SEARCH("J ปกติ",H3)))</formula>
    </cfRule>
    <cfRule type="containsText" dxfId="127" priority="11" operator="containsText" text="J ดีขึ้น ">
      <formula>NOT(ISERROR(SEARCH("J ดีขึ้น ",H3)))</formula>
    </cfRule>
    <cfRule type="containsText" dxfId="126" priority="12" operator="containsText" text="J ผลงานเยี่ยม ">
      <formula>NOT(ISERROR(SEARCH("J ผลงานเยี่ยม ",H3)))</formula>
    </cfRule>
  </conditionalFormatting>
  <conditionalFormatting sqref="H15 H11:H13 H8">
    <cfRule type="containsText" dxfId="125" priority="1" operator="containsText" text="Kกลุ่มเสี่ยง 4-6 ">
      <formula>NOT(ISERROR(SEARCH("Kกลุ่มเสี่ยง 4-6 ",H8)))</formula>
    </cfRule>
    <cfRule type="containsText" dxfId="124" priority="2" operator="containsText" text="K7 เรื้อรัง ">
      <formula>NOT(ISERROR(SEARCH("K7 เรื้อรัง ",H8)))</formula>
    </cfRule>
    <cfRule type="containsText" dxfId="123" priority="3" operator="containsText" text="Lแย่ลง">
      <formula>NOT(ISERROR(SEARCH("Lแย่ลง",H8)))</formula>
    </cfRule>
    <cfRule type="containsText" dxfId="122" priority="4" operator="containsText" text="J ปกติ">
      <formula>NOT(ISERROR(SEARCH("J ปกติ",H8)))</formula>
    </cfRule>
    <cfRule type="containsText" dxfId="121" priority="5" operator="containsText" text="J ดีขึ้น ">
      <formula>NOT(ISERROR(SEARCH("J ดีขึ้น ",H8)))</formula>
    </cfRule>
    <cfRule type="containsText" dxfId="120" priority="6" operator="containsText" text="J ผลงานเยี่ยม ">
      <formula>NOT(ISERROR(SEARCH("J ผลงานเยี่ยม ",H8)))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197C-CB2F-44F8-B42A-38DA68E630D0}">
  <sheetPr>
    <tabColor rgb="FF92D050"/>
  </sheetPr>
  <dimension ref="A2:H13"/>
  <sheetViews>
    <sheetView workbookViewId="0">
      <selection sqref="A1:A1048576"/>
    </sheetView>
  </sheetViews>
  <sheetFormatPr defaultRowHeight="14.5"/>
  <cols>
    <col min="2" max="2" width="7.7265625" bestFit="1" customWidth="1"/>
    <col min="3" max="3" width="28.7265625" bestFit="1" customWidth="1"/>
    <col min="4" max="4" width="7.36328125" bestFit="1" customWidth="1"/>
    <col min="5" max="6" width="5.08984375" bestFit="1" customWidth="1"/>
    <col min="7" max="7" width="5.7265625" bestFit="1" customWidth="1"/>
    <col min="8" max="8" width="15.7265625" bestFit="1" customWidth="1"/>
  </cols>
  <sheetData>
    <row r="2" spans="1:8" ht="48">
      <c r="A2" s="72" t="s">
        <v>232</v>
      </c>
      <c r="B2" s="72" t="s">
        <v>133</v>
      </c>
      <c r="C2" s="72" t="s">
        <v>0</v>
      </c>
      <c r="D2" s="72" t="s">
        <v>1</v>
      </c>
      <c r="E2" s="74" t="s">
        <v>111</v>
      </c>
      <c r="F2" s="74" t="s">
        <v>231</v>
      </c>
      <c r="G2" s="86" t="s">
        <v>227</v>
      </c>
      <c r="H2" s="76" t="s">
        <v>113</v>
      </c>
    </row>
    <row r="3" spans="1:8" ht="24">
      <c r="A3" s="77">
        <v>1</v>
      </c>
      <c r="B3" s="78" t="s">
        <v>15</v>
      </c>
      <c r="C3" s="78" t="s">
        <v>17</v>
      </c>
      <c r="D3" s="77" t="s">
        <v>13</v>
      </c>
      <c r="E3" s="77">
        <v>2</v>
      </c>
      <c r="F3" s="77">
        <v>0</v>
      </c>
      <c r="G3" s="88">
        <v>3</v>
      </c>
      <c r="H3" s="89" t="s">
        <v>116</v>
      </c>
    </row>
    <row r="4" spans="1:8" ht="24">
      <c r="A4" s="77">
        <v>2</v>
      </c>
      <c r="B4" s="78" t="s">
        <v>15</v>
      </c>
      <c r="C4" s="78" t="s">
        <v>21</v>
      </c>
      <c r="D4" s="77" t="s">
        <v>13</v>
      </c>
      <c r="E4" s="77">
        <v>2</v>
      </c>
      <c r="F4" s="77">
        <v>1</v>
      </c>
      <c r="G4" s="88">
        <v>3</v>
      </c>
      <c r="H4" s="89" t="s">
        <v>116</v>
      </c>
    </row>
    <row r="5" spans="1:8" ht="24">
      <c r="A5" s="77">
        <v>3</v>
      </c>
      <c r="B5" s="78" t="s">
        <v>30</v>
      </c>
      <c r="C5" s="78" t="s">
        <v>40</v>
      </c>
      <c r="D5" s="77" t="s">
        <v>13</v>
      </c>
      <c r="E5" s="77">
        <v>1</v>
      </c>
      <c r="F5" s="77">
        <v>0</v>
      </c>
      <c r="G5" s="88">
        <v>3</v>
      </c>
      <c r="H5" s="90" t="s">
        <v>116</v>
      </c>
    </row>
    <row r="6" spans="1:8" ht="24">
      <c r="A6" s="77">
        <v>4</v>
      </c>
      <c r="B6" s="78" t="s">
        <v>43</v>
      </c>
      <c r="C6" s="78" t="s">
        <v>45</v>
      </c>
      <c r="D6" s="77" t="s">
        <v>13</v>
      </c>
      <c r="E6" s="77">
        <v>1</v>
      </c>
      <c r="F6" s="77">
        <v>0</v>
      </c>
      <c r="G6" s="88">
        <v>3</v>
      </c>
      <c r="H6" s="90" t="s">
        <v>116</v>
      </c>
    </row>
    <row r="7" spans="1:8" ht="24">
      <c r="A7" s="77">
        <v>5</v>
      </c>
      <c r="B7" s="78" t="s">
        <v>43</v>
      </c>
      <c r="C7" s="78" t="s">
        <v>48</v>
      </c>
      <c r="D7" s="77" t="s">
        <v>13</v>
      </c>
      <c r="E7" s="77">
        <v>1</v>
      </c>
      <c r="F7" s="77">
        <v>0</v>
      </c>
      <c r="G7" s="88">
        <v>3</v>
      </c>
      <c r="H7" s="90" t="s">
        <v>116</v>
      </c>
    </row>
    <row r="8" spans="1:8" ht="24">
      <c r="A8" s="77">
        <v>6</v>
      </c>
      <c r="B8" s="78" t="s">
        <v>43</v>
      </c>
      <c r="C8" s="78" t="s">
        <v>50</v>
      </c>
      <c r="D8" s="77" t="s">
        <v>13</v>
      </c>
      <c r="E8" s="77">
        <v>3</v>
      </c>
      <c r="F8" s="77">
        <v>0</v>
      </c>
      <c r="G8" s="88">
        <v>3</v>
      </c>
      <c r="H8" s="89" t="s">
        <v>116</v>
      </c>
    </row>
    <row r="9" spans="1:8" ht="24">
      <c r="A9" s="77">
        <v>7</v>
      </c>
      <c r="B9" s="78" t="s">
        <v>43</v>
      </c>
      <c r="C9" s="78" t="s">
        <v>51</v>
      </c>
      <c r="D9" s="77" t="s">
        <v>13</v>
      </c>
      <c r="E9" s="77">
        <v>3</v>
      </c>
      <c r="F9" s="77">
        <v>1</v>
      </c>
      <c r="G9" s="88">
        <v>3</v>
      </c>
      <c r="H9" s="89" t="s">
        <v>116</v>
      </c>
    </row>
    <row r="10" spans="1:8" ht="24">
      <c r="A10" s="77">
        <v>8</v>
      </c>
      <c r="B10" s="78" t="s">
        <v>52</v>
      </c>
      <c r="C10" s="78" t="s">
        <v>55</v>
      </c>
      <c r="D10" s="77" t="s">
        <v>13</v>
      </c>
      <c r="E10" s="77">
        <v>1</v>
      </c>
      <c r="F10" s="77">
        <v>0</v>
      </c>
      <c r="G10" s="88">
        <v>3</v>
      </c>
      <c r="H10" s="90" t="s">
        <v>116</v>
      </c>
    </row>
    <row r="11" spans="1:8" ht="24">
      <c r="A11" s="77">
        <v>9</v>
      </c>
      <c r="B11" s="78" t="s">
        <v>52</v>
      </c>
      <c r="C11" s="78" t="s">
        <v>69</v>
      </c>
      <c r="D11" s="77" t="s">
        <v>13</v>
      </c>
      <c r="E11" s="77">
        <v>2</v>
      </c>
      <c r="F11" s="77">
        <v>1</v>
      </c>
      <c r="G11" s="88">
        <v>3</v>
      </c>
      <c r="H11" s="90" t="s">
        <v>116</v>
      </c>
    </row>
    <row r="12" spans="1:8" ht="24">
      <c r="A12" s="77">
        <v>10</v>
      </c>
      <c r="B12" s="78" t="s">
        <v>88</v>
      </c>
      <c r="C12" s="78" t="s">
        <v>98</v>
      </c>
      <c r="D12" s="77" t="s">
        <v>13</v>
      </c>
      <c r="E12" s="77">
        <v>3</v>
      </c>
      <c r="F12" s="77">
        <v>0</v>
      </c>
      <c r="G12" s="88">
        <v>3</v>
      </c>
      <c r="H12" s="91" t="s">
        <v>116</v>
      </c>
    </row>
    <row r="13" spans="1:8" ht="24">
      <c r="A13" s="77">
        <v>11</v>
      </c>
      <c r="B13" s="78" t="s">
        <v>88</v>
      </c>
      <c r="C13" s="78" t="s">
        <v>104</v>
      </c>
      <c r="D13" s="77" t="s">
        <v>13</v>
      </c>
      <c r="E13" s="77">
        <v>2</v>
      </c>
      <c r="F13" s="77">
        <v>0</v>
      </c>
      <c r="G13" s="88">
        <v>3</v>
      </c>
      <c r="H13" s="91" t="s">
        <v>116</v>
      </c>
    </row>
  </sheetData>
  <conditionalFormatting sqref="H2">
    <cfRule type="containsText" dxfId="119" priority="31" operator="containsText" text="Kกลุ่มเสี่ยง 4-6 ">
      <formula>NOT(ISERROR(SEARCH("Kกลุ่มเสี่ยง 4-6 ",H2)))</formula>
    </cfRule>
    <cfRule type="containsText" dxfId="118" priority="32" operator="containsText" text="K7 เรื้อรัง ">
      <formula>NOT(ISERROR(SEARCH("K7 เรื้อรัง ",H2)))</formula>
    </cfRule>
    <cfRule type="containsText" dxfId="117" priority="33" operator="containsText" text="Lแย่ลง">
      <formula>NOT(ISERROR(SEARCH("Lแย่ลง",H2)))</formula>
    </cfRule>
    <cfRule type="containsText" dxfId="116" priority="34" operator="containsText" text="J ปกติ">
      <formula>NOT(ISERROR(SEARCH("J ปกติ",H2)))</formula>
    </cfRule>
    <cfRule type="containsText" dxfId="115" priority="35" operator="containsText" text="J ดีขึ้น ">
      <formula>NOT(ISERROR(SEARCH("J ดีขึ้น ",H2)))</formula>
    </cfRule>
    <cfRule type="containsText" dxfId="114" priority="36" operator="containsText" text="J ผลงานเยี่ยม ">
      <formula>NOT(ISERROR(SEARCH("J ผลงานเยี่ยม ",H2)))</formula>
    </cfRule>
  </conditionalFormatting>
  <conditionalFormatting sqref="H8 H3:H4">
    <cfRule type="containsText" dxfId="113" priority="25" operator="containsText" text="Kกลุ่มเสี่ยง 4-6 ">
      <formula>NOT(ISERROR(SEARCH("Kกลุ่มเสี่ยง 4-6 ",H3)))</formula>
    </cfRule>
    <cfRule type="containsText" dxfId="112" priority="26" operator="containsText" text="K7 เรื้อรัง ">
      <formula>NOT(ISERROR(SEARCH("K7 เรื้อรัง ",H3)))</formula>
    </cfRule>
    <cfRule type="containsText" dxfId="111" priority="27" operator="containsText" text="Lแย่ลง">
      <formula>NOT(ISERROR(SEARCH("Lแย่ลง",H3)))</formula>
    </cfRule>
    <cfRule type="containsText" dxfId="110" priority="28" operator="containsText" text="J ปกติ">
      <formula>NOT(ISERROR(SEARCH("J ปกติ",H3)))</formula>
    </cfRule>
    <cfRule type="containsText" dxfId="109" priority="29" operator="containsText" text="J ดีขึ้น ">
      <formula>NOT(ISERROR(SEARCH("J ดีขึ้น ",H3)))</formula>
    </cfRule>
    <cfRule type="containsText" dxfId="108" priority="30" operator="containsText" text="J ผลงานเยี่ยม ">
      <formula>NOT(ISERROR(SEARCH("J ผลงานเยี่ยม ",H3)))</formula>
    </cfRule>
  </conditionalFormatting>
  <conditionalFormatting sqref="H10 H5:H7">
    <cfRule type="containsText" dxfId="107" priority="19" operator="containsText" text="Kกลุ่มเสี่ยง 4-6 ">
      <formula>NOT(ISERROR(SEARCH("Kกลุ่มเสี่ยง 4-6 ",H5)))</formula>
    </cfRule>
    <cfRule type="containsText" dxfId="106" priority="20" operator="containsText" text="K7 เรื้อรัง ">
      <formula>NOT(ISERROR(SEARCH("K7 เรื้อรัง ",H5)))</formula>
    </cfRule>
    <cfRule type="containsText" dxfId="105" priority="21" operator="containsText" text="Lแย่ลง">
      <formula>NOT(ISERROR(SEARCH("Lแย่ลง",H5)))</formula>
    </cfRule>
    <cfRule type="containsText" dxfId="104" priority="22" operator="containsText" text="J ปกติ">
      <formula>NOT(ISERROR(SEARCH("J ปกติ",H5)))</formula>
    </cfRule>
    <cfRule type="containsText" dxfId="103" priority="23" operator="containsText" text="J ดีขึ้น ">
      <formula>NOT(ISERROR(SEARCH("J ดีขึ้น ",H5)))</formula>
    </cfRule>
    <cfRule type="containsText" dxfId="102" priority="24" operator="containsText" text="J ผลงานเยี่ยม ">
      <formula>NOT(ISERROR(SEARCH("J ผลงานเยี่ยม ",H5)))</formula>
    </cfRule>
  </conditionalFormatting>
  <conditionalFormatting sqref="H12 H9">
    <cfRule type="containsText" dxfId="101" priority="13" operator="containsText" text="Kกลุ่มเสี่ยง 4-6 ">
      <formula>NOT(ISERROR(SEARCH("Kกลุ่มเสี่ยง 4-6 ",H9)))</formula>
    </cfRule>
    <cfRule type="containsText" dxfId="100" priority="14" operator="containsText" text="K7 เรื้อรัง ">
      <formula>NOT(ISERROR(SEARCH("K7 เรื้อรัง ",H9)))</formula>
    </cfRule>
    <cfRule type="containsText" dxfId="99" priority="15" operator="containsText" text="Lแย่ลง">
      <formula>NOT(ISERROR(SEARCH("Lแย่ลง",H9)))</formula>
    </cfRule>
    <cfRule type="containsText" dxfId="98" priority="16" operator="containsText" text="J ปกติ">
      <formula>NOT(ISERROR(SEARCH("J ปกติ",H9)))</formula>
    </cfRule>
    <cfRule type="containsText" dxfId="97" priority="17" operator="containsText" text="J ดีขึ้น ">
      <formula>NOT(ISERROR(SEARCH("J ดีขึ้น ",H9)))</formula>
    </cfRule>
    <cfRule type="containsText" dxfId="96" priority="18" operator="containsText" text="J ผลงานเยี่ยม ">
      <formula>NOT(ISERROR(SEARCH("J ผลงานเยี่ยม ",H9)))</formula>
    </cfRule>
  </conditionalFormatting>
  <conditionalFormatting sqref="H11">
    <cfRule type="containsText" dxfId="95" priority="7" operator="containsText" text="Kกลุ่มเสี่ยง 4-6 ">
      <formula>NOT(ISERROR(SEARCH("Kกลุ่มเสี่ยง 4-6 ",H11)))</formula>
    </cfRule>
    <cfRule type="containsText" dxfId="94" priority="8" operator="containsText" text="K7 เรื้อรัง ">
      <formula>NOT(ISERROR(SEARCH("K7 เรื้อรัง ",H11)))</formula>
    </cfRule>
    <cfRule type="containsText" dxfId="93" priority="9" operator="containsText" text="Lแย่ลง">
      <formula>NOT(ISERROR(SEARCH("Lแย่ลง",H11)))</formula>
    </cfRule>
    <cfRule type="containsText" dxfId="92" priority="10" operator="containsText" text="J ปกติ">
      <formula>NOT(ISERROR(SEARCH("J ปกติ",H11)))</formula>
    </cfRule>
    <cfRule type="containsText" dxfId="91" priority="11" operator="containsText" text="J ดีขึ้น ">
      <formula>NOT(ISERROR(SEARCH("J ดีขึ้น ",H11)))</formula>
    </cfRule>
    <cfRule type="containsText" dxfId="90" priority="12" operator="containsText" text="J ผลงานเยี่ยม ">
      <formula>NOT(ISERROR(SEARCH("J ผลงานเยี่ยม ",H11)))</formula>
    </cfRule>
  </conditionalFormatting>
  <conditionalFormatting sqref="H13">
    <cfRule type="containsText" dxfId="89" priority="1" operator="containsText" text="Kกลุ่มเสี่ยง 4-6 ">
      <formula>NOT(ISERROR(SEARCH("Kกลุ่มเสี่ยง 4-6 ",H13)))</formula>
    </cfRule>
    <cfRule type="containsText" dxfId="88" priority="2" operator="containsText" text="K7 เรื้อรัง ">
      <formula>NOT(ISERROR(SEARCH("K7 เรื้อรัง ",H13)))</formula>
    </cfRule>
    <cfRule type="containsText" dxfId="87" priority="3" operator="containsText" text="Lแย่ลง">
      <formula>NOT(ISERROR(SEARCH("Lแย่ลง",H13)))</formula>
    </cfRule>
    <cfRule type="containsText" dxfId="86" priority="4" operator="containsText" text="J ปกติ">
      <formula>NOT(ISERROR(SEARCH("J ปกติ",H13)))</formula>
    </cfRule>
    <cfRule type="containsText" dxfId="85" priority="5" operator="containsText" text="J ดีขึ้น ">
      <formula>NOT(ISERROR(SEARCH("J ดีขึ้น ",H13)))</formula>
    </cfRule>
    <cfRule type="containsText" dxfId="84" priority="6" operator="containsText" text="J ผลงานเยี่ยม ">
      <formula>NOT(ISERROR(SEARCH("J ผลงานเยี่ยม ",H13)))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RiskScore62</vt:lpstr>
      <vt:lpstr>ประเมินผล62-61</vt:lpstr>
      <vt:lpstr>Sheet3</vt:lpstr>
      <vt:lpstr>Sheet2</vt:lpstr>
      <vt:lpstr>Sheet1</vt:lpstr>
      <vt:lpstr>Sheet4</vt:lpstr>
      <vt:lpstr>group1</vt:lpstr>
      <vt:lpstr>group2</vt:lpstr>
      <vt:lpstr>group3</vt:lpstr>
      <vt:lpstr>group4</vt:lpstr>
      <vt:lpstr>group5</vt:lpstr>
      <vt:lpstr>group6</vt:lpstr>
      <vt:lpstr>group7</vt:lpstr>
      <vt:lpstr>Unitcostรพเรื้อรัง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SWIFT</cp:lastModifiedBy>
  <dcterms:created xsi:type="dcterms:W3CDTF">2019-10-27T00:46:20Z</dcterms:created>
  <dcterms:modified xsi:type="dcterms:W3CDTF">2021-09-22T07:18:29Z</dcterms:modified>
</cp:coreProperties>
</file>